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Работа\Brands\Work\Прайсы для сайта\2022\12\"/>
    </mc:Choice>
  </mc:AlternateContent>
  <xr:revisionPtr revIDLastSave="0" documentId="13_ncr:1_{5714F834-B02E-4580-BD86-EC3136805617}" xr6:coauthVersionLast="47" xr6:coauthVersionMax="47" xr10:uidLastSave="{00000000-0000-0000-0000-000000000000}"/>
  <bookViews>
    <workbookView xWindow="16690" yWindow="190" windowWidth="17250" windowHeight="20110" tabRatio="629" activeTab="2" xr2:uid="{00000000-000D-0000-FFFF-FFFF00000000}"/>
  </bookViews>
  <sheets>
    <sheet name="Содержание" sheetId="1" r:id="rId1"/>
    <sheet name="Sunmight" sheetId="2" r:id="rId2"/>
    <sheet name="SM CST" sheetId="23" r:id="rId3"/>
    <sheet name="RP CR" sheetId="3" r:id="rId4"/>
    <sheet name="RP IND" sheetId="19" r:id="rId5"/>
    <sheet name="RP BR" sheetId="21" r:id="rId6"/>
    <sheet name="RP CST" sheetId="22" r:id="rId7"/>
    <sheet name="Sata" sheetId="4" r:id="rId8"/>
    <sheet name="3M EUR" sheetId="6" r:id="rId9"/>
    <sheet name="3M АМ" sheetId="17" r:id="rId10"/>
    <sheet name="3M СИЗ" sheetId="5" r:id="rId11"/>
    <sheet name="U-POL" sheetId="8" r:id="rId12"/>
    <sheet name="Jtape" sheetId="11" r:id="rId13"/>
    <sheet name="Abrex" sheetId="10" r:id="rId14"/>
    <sheet name="Распродажа" sheetId="16" r:id="rId15"/>
  </sheets>
  <definedNames>
    <definedName name="_xlnm._FilterDatabase" localSheetId="8" hidden="1">'3M EUR'!$A$6:$K$698</definedName>
    <definedName name="_xlnm._FilterDatabase" localSheetId="9" hidden="1">'3M АМ'!$A$7:$J$216</definedName>
    <definedName name="_xlnm._FilterDatabase" localSheetId="10" hidden="1">'3M СИЗ'!$A$7:$K$121</definedName>
    <definedName name="_xlnm._FilterDatabase" localSheetId="13" hidden="1">Abrex!$B$6:$I$29</definedName>
    <definedName name="_xlnm._FilterDatabase" localSheetId="5" hidden="1">'RP BR'!$A$6:$L$105</definedName>
    <definedName name="_xlnm._FilterDatabase" localSheetId="3" hidden="1">'RP CR'!$A$7:$I$435</definedName>
    <definedName name="_xlnm._FilterDatabase" localSheetId="4" hidden="1">'RP IND'!$A$7:$J$427</definedName>
    <definedName name="_xlnm._FilterDatabase" localSheetId="7" hidden="1">Sata!$A$7:$K$1146</definedName>
    <definedName name="_xlnm._FilterDatabase" localSheetId="1" hidden="1">Sunmight!$A$6:$I$822</definedName>
    <definedName name="_xlnm._FilterDatabase" localSheetId="11" hidden="1">'U-POL'!$A$7:$K$195</definedName>
    <definedName name="_xlnm._FilterDatabase" localSheetId="14" hidden="1">Распродажа!$A$7:$F$296</definedName>
    <definedName name="_xlnm.Print_Titles" localSheetId="8">'3M EUR'!$6:$6</definedName>
    <definedName name="_xlnm.Print_Titles" localSheetId="9">'3M АМ'!$7:$7</definedName>
    <definedName name="_xlnm.Print_Titles" localSheetId="10">'3M СИЗ'!$6:$6</definedName>
    <definedName name="_xlnm.Print_Titles" localSheetId="5">'RP BR'!$6:$6</definedName>
    <definedName name="_xlnm.Print_Titles" localSheetId="3">'RP CR'!$7:$7</definedName>
    <definedName name="_xlnm.Print_Titles" localSheetId="6">'RP CST'!$7:$7</definedName>
    <definedName name="_xlnm.Print_Titles" localSheetId="4">'RP IND'!$7:$7</definedName>
    <definedName name="_xlnm.Print_Titles" localSheetId="7">Sata!$7:$7</definedName>
    <definedName name="_xlnm.Print_Titles" localSheetId="1">Sunmight!$6:$6</definedName>
    <definedName name="_xlnm.Print_Titles" localSheetId="11">'U-POL'!$7:$7</definedName>
    <definedName name="_xlnm.Print_Titles" localSheetId="14">Распродажа!$7:$7</definedName>
    <definedName name="Курс_EUR">Содержание!$C$5</definedName>
    <definedName name="Скидка_3M_AM">'3M АМ'!$J$5</definedName>
    <definedName name="Скидка_3M_EUR">'3M EUR'!$K$4</definedName>
    <definedName name="Скидка_3M_RUB">'3M СИЗ'!$K$4</definedName>
    <definedName name="Скидка_ABREX">Abrex!$I$4</definedName>
    <definedName name="Скидка_FARECLA">#REF!</definedName>
    <definedName name="Скидка_JTAPE">Jtape!$H$5</definedName>
    <definedName name="Скидка_ROXELPRO">'RP CR'!$I$3</definedName>
    <definedName name="Скидка_ROXELPRO_burrs">'RP BR'!$L$4</definedName>
    <definedName name="Скидка_ROXELPRO_Ind">'RP IND'!$J$5</definedName>
    <definedName name="Скидка_RP_AM">'RP IND'!$H$5</definedName>
    <definedName name="Скидка_RP_CST">'RP CST'!$I$4</definedName>
    <definedName name="Скидка_RP_ind">'RP CR'!$I$4</definedName>
    <definedName name="Скидка_SM_CST">'SM CST'!$I$4</definedName>
    <definedName name="Скидка_SUNMIGHT">Sunmight!$I$4</definedName>
    <definedName name="Скидка_U_POL">'U-POL'!$K$4</definedName>
  </definedNames>
  <calcPr calcId="181029"/>
</workbook>
</file>

<file path=xl/calcChain.xml><?xml version="1.0" encoding="utf-8"?>
<calcChain xmlns="http://schemas.openxmlformats.org/spreadsheetml/2006/main">
  <c r="C8" i="1" l="1"/>
  <c r="B8" i="1"/>
  <c r="G29" i="23"/>
  <c r="G28" i="23"/>
  <c r="I28" i="23" s="1"/>
  <c r="G27" i="23"/>
  <c r="I27" i="23" s="1"/>
  <c r="G26" i="23"/>
  <c r="G25" i="23"/>
  <c r="G24" i="23"/>
  <c r="G23" i="23"/>
  <c r="I23" i="23" s="1"/>
  <c r="G22" i="23"/>
  <c r="I22" i="23" s="1"/>
  <c r="G10" i="23"/>
  <c r="G11" i="23"/>
  <c r="G12" i="23"/>
  <c r="G13" i="23"/>
  <c r="G14" i="23"/>
  <c r="G15" i="23"/>
  <c r="I15" i="23" s="1"/>
  <c r="G16" i="23"/>
  <c r="I16" i="23" s="1"/>
  <c r="G17" i="23"/>
  <c r="I17" i="23" s="1"/>
  <c r="G18" i="23"/>
  <c r="G9" i="23"/>
  <c r="I9" i="23" s="1"/>
  <c r="I29" i="23"/>
  <c r="I26" i="23"/>
  <c r="I25" i="23"/>
  <c r="I24" i="23"/>
  <c r="I18" i="23"/>
  <c r="I14" i="23"/>
  <c r="I13" i="23"/>
  <c r="I12" i="23"/>
  <c r="I11" i="23"/>
  <c r="I10" i="23"/>
  <c r="G27" i="10"/>
  <c r="I27" i="10" s="1"/>
  <c r="G28" i="10"/>
  <c r="I28" i="10" s="1"/>
  <c r="G18" i="10"/>
  <c r="I18" i="10" s="1"/>
  <c r="G19" i="10"/>
  <c r="I19" i="10" s="1"/>
  <c r="G20" i="10"/>
  <c r="I20" i="10" s="1"/>
  <c r="G21" i="10"/>
  <c r="I21" i="10" s="1"/>
  <c r="G22" i="10"/>
  <c r="I22" i="10" s="1"/>
  <c r="G23" i="10"/>
  <c r="I23" i="10" s="1"/>
  <c r="F78" i="16"/>
  <c r="I5" i="23" l="1"/>
  <c r="G241" i="3"/>
  <c r="I241" i="3" s="1"/>
  <c r="G277" i="3"/>
  <c r="I277" i="3" s="1"/>
  <c r="G15" i="22" l="1"/>
  <c r="I15" i="22" s="1"/>
  <c r="G16" i="22"/>
  <c r="I16" i="22" s="1"/>
  <c r="G17" i="22"/>
  <c r="I17" i="22" s="1"/>
  <c r="G131" i="3"/>
  <c r="I131" i="3" s="1"/>
  <c r="G132" i="3"/>
  <c r="I132" i="3" s="1"/>
  <c r="G133" i="3"/>
  <c r="I133" i="3" s="1"/>
  <c r="H380" i="19"/>
  <c r="J380" i="19" s="1"/>
  <c r="G272" i="3"/>
  <c r="I272" i="3" s="1"/>
  <c r="H399" i="19"/>
  <c r="J399" i="19" s="1"/>
  <c r="H400" i="19"/>
  <c r="J400" i="19" s="1"/>
  <c r="H401" i="19"/>
  <c r="J401" i="19" s="1"/>
  <c r="H402" i="19"/>
  <c r="J402" i="19" s="1"/>
  <c r="G77" i="22"/>
  <c r="I77" i="22" s="1"/>
  <c r="G76" i="22"/>
  <c r="I76" i="22" s="1"/>
  <c r="G75" i="22"/>
  <c r="I75" i="22" s="1"/>
  <c r="G74" i="22"/>
  <c r="I74" i="22" s="1"/>
  <c r="G73" i="22"/>
  <c r="I73" i="22" s="1"/>
  <c r="G72" i="22"/>
  <c r="I72" i="22" s="1"/>
  <c r="G70" i="22"/>
  <c r="I70" i="22" s="1"/>
  <c r="G69" i="22"/>
  <c r="I69" i="22" s="1"/>
  <c r="G68" i="22"/>
  <c r="I68" i="22" s="1"/>
  <c r="G65" i="22"/>
  <c r="I65" i="22" s="1"/>
  <c r="G64" i="22"/>
  <c r="I64" i="22" s="1"/>
  <c r="G63" i="22"/>
  <c r="I63" i="22" s="1"/>
  <c r="G62" i="22"/>
  <c r="I62" i="22" s="1"/>
  <c r="G61" i="22"/>
  <c r="I61" i="22" s="1"/>
  <c r="G60" i="22"/>
  <c r="I60" i="22" s="1"/>
  <c r="G59" i="22"/>
  <c r="I59" i="22" s="1"/>
  <c r="G58" i="22"/>
  <c r="I58" i="22" s="1"/>
  <c r="G57" i="22"/>
  <c r="I57" i="22" s="1"/>
  <c r="G56" i="22"/>
  <c r="I56" i="22" s="1"/>
  <c r="G55" i="22"/>
  <c r="I55" i="22" s="1"/>
  <c r="G54" i="22"/>
  <c r="I54" i="22" s="1"/>
  <c r="G51" i="22"/>
  <c r="I51" i="22" s="1"/>
  <c r="G50" i="22"/>
  <c r="I50" i="22" s="1"/>
  <c r="I6" i="22" s="1"/>
  <c r="G48" i="22"/>
  <c r="I48" i="22" s="1"/>
  <c r="G47" i="22"/>
  <c r="I47" i="22" s="1"/>
  <c r="G46" i="22"/>
  <c r="I46" i="22" s="1"/>
  <c r="G45" i="22"/>
  <c r="I45" i="22" s="1"/>
  <c r="G44" i="22"/>
  <c r="I44" i="22" s="1"/>
  <c r="G43" i="22"/>
  <c r="I43" i="22" s="1"/>
  <c r="G41" i="22"/>
  <c r="I41" i="22" s="1"/>
  <c r="G40" i="22"/>
  <c r="I40" i="22" s="1"/>
  <c r="G39" i="22"/>
  <c r="I39" i="22" s="1"/>
  <c r="G38" i="22"/>
  <c r="I38" i="22" s="1"/>
  <c r="G37" i="22"/>
  <c r="I37" i="22" s="1"/>
  <c r="G36" i="22"/>
  <c r="I36" i="22" s="1"/>
  <c r="G35" i="22"/>
  <c r="I35" i="22" s="1"/>
  <c r="G34" i="22"/>
  <c r="I34" i="22" s="1"/>
  <c r="G33" i="22"/>
  <c r="I33" i="22" s="1"/>
  <c r="G32" i="22"/>
  <c r="I32" i="22" s="1"/>
  <c r="G31" i="22"/>
  <c r="I31" i="22" s="1"/>
  <c r="G30" i="22"/>
  <c r="I30" i="22" s="1"/>
  <c r="G27" i="22"/>
  <c r="I27" i="22" s="1"/>
  <c r="G26" i="22"/>
  <c r="I26" i="22" s="1"/>
  <c r="G25" i="22"/>
  <c r="I25" i="22" s="1"/>
  <c r="G23" i="22"/>
  <c r="I23" i="22" s="1"/>
  <c r="G22" i="22"/>
  <c r="I22" i="22" s="1"/>
  <c r="G21" i="22"/>
  <c r="I21" i="22" s="1"/>
  <c r="G20" i="22"/>
  <c r="I20" i="22" s="1"/>
  <c r="G19" i="22"/>
  <c r="I19" i="22" s="1"/>
  <c r="G18" i="22"/>
  <c r="I18" i="22" s="1"/>
  <c r="G14" i="22"/>
  <c r="I14" i="22" s="1"/>
  <c r="G13" i="22"/>
  <c r="I13" i="22" s="1"/>
  <c r="G12" i="22"/>
  <c r="I12" i="22" s="1"/>
  <c r="G11" i="22"/>
  <c r="I11" i="22" s="1"/>
  <c r="G10" i="22"/>
  <c r="I10" i="22" s="1"/>
  <c r="G9" i="22"/>
  <c r="I9" i="22" s="1"/>
  <c r="I5" i="22" l="1"/>
  <c r="B12" i="1" s="1"/>
  <c r="C12" i="1" s="1"/>
  <c r="G9" i="2" l="1"/>
  <c r="I9" i="2" s="1"/>
  <c r="G10" i="2"/>
  <c r="I10" i="2" s="1"/>
  <c r="G11" i="2"/>
  <c r="I11" i="2" s="1"/>
  <c r="G336" i="3"/>
  <c r="I336" i="3" s="1"/>
  <c r="G337" i="3"/>
  <c r="I337" i="3" s="1"/>
  <c r="G338" i="3"/>
  <c r="I338" i="3" s="1"/>
  <c r="G339" i="3"/>
  <c r="I339" i="3" s="1"/>
  <c r="G340" i="3"/>
  <c r="I340" i="3" s="1"/>
  <c r="G341" i="3"/>
  <c r="I341" i="3" s="1"/>
  <c r="G342" i="3"/>
  <c r="I342" i="3" s="1"/>
  <c r="G343" i="3"/>
  <c r="I343" i="3" s="1"/>
  <c r="G344" i="3"/>
  <c r="I344" i="3" s="1"/>
  <c r="G345" i="3"/>
  <c r="I345" i="3" s="1"/>
  <c r="G425" i="3"/>
  <c r="I425" i="3" s="1"/>
  <c r="G426" i="3"/>
  <c r="I426" i="3" s="1"/>
  <c r="G427" i="3"/>
  <c r="I427" i="3" s="1"/>
  <c r="G428" i="3"/>
  <c r="I428" i="3" s="1"/>
  <c r="G429" i="3"/>
  <c r="I429" i="3" s="1"/>
  <c r="G430" i="3"/>
  <c r="I430" i="3" s="1"/>
  <c r="G271" i="3"/>
  <c r="I271" i="3" s="1"/>
  <c r="G423" i="3" l="1"/>
  <c r="I423" i="3" s="1"/>
  <c r="G422" i="3"/>
  <c r="I422" i="3" s="1"/>
  <c r="G421" i="3"/>
  <c r="I421" i="3" s="1"/>
  <c r="G420" i="3"/>
  <c r="I420" i="3" s="1"/>
  <c r="G419" i="3"/>
  <c r="I419" i="3" s="1"/>
  <c r="G418" i="3"/>
  <c r="I418" i="3" s="1"/>
  <c r="G417" i="3"/>
  <c r="I417" i="3" s="1"/>
  <c r="G416" i="3"/>
  <c r="I416" i="3" s="1"/>
  <c r="G414" i="3"/>
  <c r="I414" i="3" s="1"/>
  <c r="G413" i="3"/>
  <c r="I413" i="3" s="1"/>
  <c r="G412" i="3"/>
  <c r="I412" i="3" s="1"/>
  <c r="G411" i="3"/>
  <c r="I411" i="3" s="1"/>
  <c r="G410" i="3"/>
  <c r="I410" i="3" s="1"/>
  <c r="G407" i="3"/>
  <c r="I407" i="3" s="1"/>
  <c r="G406" i="3"/>
  <c r="I406" i="3" s="1"/>
  <c r="G405" i="3"/>
  <c r="I405" i="3" s="1"/>
  <c r="G404" i="3"/>
  <c r="I404" i="3" s="1"/>
  <c r="G403" i="3"/>
  <c r="I403" i="3" s="1"/>
  <c r="G402" i="3"/>
  <c r="I402" i="3" s="1"/>
  <c r="G400" i="3"/>
  <c r="I400" i="3" s="1"/>
  <c r="G399" i="3"/>
  <c r="I399" i="3" s="1"/>
  <c r="G398" i="3"/>
  <c r="I398" i="3" s="1"/>
  <c r="G395" i="3"/>
  <c r="I395" i="3" s="1"/>
  <c r="G394" i="3"/>
  <c r="I394" i="3" s="1"/>
  <c r="G393" i="3"/>
  <c r="I393" i="3" s="1"/>
  <c r="G392" i="3"/>
  <c r="I392" i="3" s="1"/>
  <c r="G391" i="3"/>
  <c r="I391" i="3" s="1"/>
  <c r="G390" i="3"/>
  <c r="I390" i="3" s="1"/>
  <c r="G389" i="3"/>
  <c r="I389" i="3" s="1"/>
  <c r="G388" i="3"/>
  <c r="I388" i="3" s="1"/>
  <c r="G387" i="3"/>
  <c r="I387" i="3" s="1"/>
  <c r="G386" i="3"/>
  <c r="I386" i="3" s="1"/>
  <c r="G385" i="3"/>
  <c r="I385" i="3" s="1"/>
  <c r="G384" i="3"/>
  <c r="I384" i="3" s="1"/>
  <c r="G383" i="3"/>
  <c r="I383" i="3" s="1"/>
  <c r="G381" i="3"/>
  <c r="I381" i="3" s="1"/>
  <c r="G380" i="3"/>
  <c r="I380" i="3" s="1"/>
  <c r="G379" i="3"/>
  <c r="I379" i="3" s="1"/>
  <c r="G378" i="3"/>
  <c r="I378" i="3" s="1"/>
  <c r="G377" i="3"/>
  <c r="I377" i="3" s="1"/>
  <c r="G376" i="3"/>
  <c r="I376" i="3" s="1"/>
  <c r="G375" i="3"/>
  <c r="I375" i="3" s="1"/>
  <c r="G374" i="3"/>
  <c r="I374" i="3" s="1"/>
  <c r="G373" i="3"/>
  <c r="I373" i="3" s="1"/>
  <c r="G372" i="3"/>
  <c r="I372" i="3" s="1"/>
  <c r="G371" i="3"/>
  <c r="I371" i="3" s="1"/>
  <c r="G370" i="3"/>
  <c r="I370" i="3" s="1"/>
  <c r="G367" i="3"/>
  <c r="I367" i="3" s="1"/>
  <c r="G366" i="3"/>
  <c r="I366" i="3" s="1"/>
  <c r="G365" i="3"/>
  <c r="I365" i="3" s="1"/>
  <c r="G364" i="3"/>
  <c r="I364" i="3" s="1"/>
  <c r="G363" i="3"/>
  <c r="I363" i="3" s="1"/>
  <c r="G362" i="3"/>
  <c r="I362" i="3" s="1"/>
  <c r="G361" i="3"/>
  <c r="I361" i="3" s="1"/>
  <c r="G360" i="3"/>
  <c r="I360" i="3" s="1"/>
  <c r="G359" i="3"/>
  <c r="I359" i="3" s="1"/>
  <c r="G358" i="3"/>
  <c r="I358" i="3" s="1"/>
  <c r="G357" i="3"/>
  <c r="I357" i="3" s="1"/>
  <c r="G356" i="3"/>
  <c r="I356" i="3" s="1"/>
  <c r="G355" i="3"/>
  <c r="I355" i="3" s="1"/>
  <c r="G353" i="3"/>
  <c r="I353" i="3" s="1"/>
  <c r="G352" i="3"/>
  <c r="I352" i="3" s="1"/>
  <c r="G351" i="3"/>
  <c r="I351" i="3" s="1"/>
  <c r="G350" i="3"/>
  <c r="I350" i="3" s="1"/>
  <c r="G349" i="3"/>
  <c r="I349" i="3" s="1"/>
  <c r="G348" i="3"/>
  <c r="I348" i="3" s="1"/>
  <c r="G347" i="3"/>
  <c r="I347" i="3" s="1"/>
  <c r="G346" i="3"/>
  <c r="I346" i="3" s="1"/>
  <c r="G335" i="3"/>
  <c r="I335" i="3" s="1"/>
  <c r="G333" i="3"/>
  <c r="I333" i="3" s="1"/>
  <c r="G332" i="3"/>
  <c r="I332" i="3" s="1"/>
  <c r="G331" i="3"/>
  <c r="I331" i="3" s="1"/>
  <c r="G330" i="3"/>
  <c r="I330" i="3" s="1"/>
  <c r="G329" i="3"/>
  <c r="I329" i="3" s="1"/>
  <c r="G328" i="3"/>
  <c r="I328" i="3" s="1"/>
  <c r="G327" i="3"/>
  <c r="I327" i="3" s="1"/>
  <c r="G326" i="3"/>
  <c r="I326" i="3" s="1"/>
  <c r="G325" i="3"/>
  <c r="I325" i="3" s="1"/>
  <c r="G324" i="3"/>
  <c r="I324" i="3" s="1"/>
  <c r="G323" i="3"/>
  <c r="I323" i="3" s="1"/>
  <c r="G322" i="3"/>
  <c r="I322" i="3" s="1"/>
  <c r="G321" i="3"/>
  <c r="I321" i="3" s="1"/>
  <c r="G320" i="3"/>
  <c r="I320" i="3" s="1"/>
  <c r="G318" i="3"/>
  <c r="I318" i="3" s="1"/>
  <c r="G317" i="3"/>
  <c r="I317" i="3" s="1"/>
  <c r="G316" i="3"/>
  <c r="I316" i="3" s="1"/>
  <c r="G314" i="3"/>
  <c r="I314" i="3" s="1"/>
  <c r="G313" i="3"/>
  <c r="I313" i="3" s="1"/>
  <c r="G312" i="3"/>
  <c r="I312" i="3" s="1"/>
  <c r="G311" i="3"/>
  <c r="I311" i="3" s="1"/>
  <c r="G310" i="3"/>
  <c r="I310" i="3" s="1"/>
  <c r="G309" i="3"/>
  <c r="I309" i="3" s="1"/>
  <c r="G308" i="3"/>
  <c r="I308" i="3" s="1"/>
  <c r="G307" i="3"/>
  <c r="I307" i="3" s="1"/>
  <c r="G306" i="3"/>
  <c r="I306" i="3" s="1"/>
  <c r="G303" i="3"/>
  <c r="I303" i="3" s="1"/>
  <c r="G302" i="3"/>
  <c r="I302" i="3" s="1"/>
  <c r="G301" i="3"/>
  <c r="I301" i="3" s="1"/>
  <c r="G300" i="3"/>
  <c r="I300" i="3" s="1"/>
  <c r="G299" i="3"/>
  <c r="I299" i="3" s="1"/>
  <c r="G298" i="3"/>
  <c r="I298" i="3" s="1"/>
  <c r="G297" i="3"/>
  <c r="I297" i="3" s="1"/>
  <c r="G296" i="3"/>
  <c r="I296" i="3" s="1"/>
  <c r="G295" i="3"/>
  <c r="I295" i="3" s="1"/>
  <c r="G294" i="3"/>
  <c r="I294" i="3" s="1"/>
  <c r="G293" i="3"/>
  <c r="I293" i="3" s="1"/>
  <c r="G292" i="3"/>
  <c r="I292" i="3" s="1"/>
  <c r="G291" i="3"/>
  <c r="I291" i="3" s="1"/>
  <c r="G290" i="3"/>
  <c r="I290" i="3" s="1"/>
  <c r="G289" i="3"/>
  <c r="I289" i="3" s="1"/>
  <c r="G288" i="3"/>
  <c r="I288" i="3" s="1"/>
  <c r="G287" i="3"/>
  <c r="I287" i="3" s="1"/>
  <c r="G286" i="3"/>
  <c r="I286" i="3" s="1"/>
  <c r="G285" i="3"/>
  <c r="I285" i="3" s="1"/>
  <c r="G284" i="3"/>
  <c r="I284" i="3" s="1"/>
  <c r="G282" i="3"/>
  <c r="I282" i="3" s="1"/>
  <c r="G281" i="3"/>
  <c r="I281" i="3" s="1"/>
  <c r="G279" i="3"/>
  <c r="I279" i="3" s="1"/>
  <c r="G278" i="3"/>
  <c r="I278" i="3" s="1"/>
  <c r="G276" i="3"/>
  <c r="I276" i="3" s="1"/>
  <c r="G275" i="3"/>
  <c r="I275" i="3" s="1"/>
  <c r="G274" i="3"/>
  <c r="I274" i="3" s="1"/>
  <c r="G273" i="3"/>
  <c r="I273" i="3" s="1"/>
  <c r="G270" i="3"/>
  <c r="I270" i="3" s="1"/>
  <c r="G269" i="3"/>
  <c r="I269" i="3" s="1"/>
  <c r="G268" i="3"/>
  <c r="I268" i="3" s="1"/>
  <c r="G267" i="3"/>
  <c r="I267" i="3" s="1"/>
  <c r="G266" i="3"/>
  <c r="I266" i="3" s="1"/>
  <c r="G265" i="3"/>
  <c r="I265" i="3" s="1"/>
  <c r="G264" i="3"/>
  <c r="I264" i="3" s="1"/>
  <c r="G263" i="3"/>
  <c r="I263" i="3" s="1"/>
  <c r="G262" i="3"/>
  <c r="I262" i="3" s="1"/>
  <c r="G261" i="3"/>
  <c r="I261" i="3" s="1"/>
  <c r="G260" i="3"/>
  <c r="I260" i="3" s="1"/>
  <c r="G259" i="3"/>
  <c r="I259" i="3" s="1"/>
  <c r="G258" i="3"/>
  <c r="I258" i="3" s="1"/>
  <c r="G257" i="3"/>
  <c r="I257" i="3" s="1"/>
  <c r="G256" i="3"/>
  <c r="I256" i="3" s="1"/>
  <c r="G255" i="3"/>
  <c r="I255" i="3" s="1"/>
  <c r="G252" i="3"/>
  <c r="I252" i="3" s="1"/>
  <c r="G251" i="3"/>
  <c r="I251" i="3" s="1"/>
  <c r="G250" i="3"/>
  <c r="I250" i="3" s="1"/>
  <c r="G249" i="3"/>
  <c r="I249" i="3" s="1"/>
  <c r="G248" i="3"/>
  <c r="I248" i="3" s="1"/>
  <c r="G247" i="3"/>
  <c r="I247" i="3" s="1"/>
  <c r="G246" i="3"/>
  <c r="I246" i="3" s="1"/>
  <c r="G245" i="3"/>
  <c r="I245" i="3" s="1"/>
  <c r="G244" i="3"/>
  <c r="I244" i="3" s="1"/>
  <c r="G243" i="3"/>
  <c r="I243" i="3" s="1"/>
  <c r="G240" i="3"/>
  <c r="I240" i="3" s="1"/>
  <c r="G239" i="3"/>
  <c r="I239" i="3" s="1"/>
  <c r="G238" i="3"/>
  <c r="I238" i="3" s="1"/>
  <c r="G237" i="3"/>
  <c r="I237" i="3" s="1"/>
  <c r="G236" i="3"/>
  <c r="I236" i="3" s="1"/>
  <c r="G235" i="3"/>
  <c r="I235" i="3" s="1"/>
  <c r="G234" i="3"/>
  <c r="I234" i="3" s="1"/>
  <c r="G233" i="3"/>
  <c r="I233" i="3" s="1"/>
  <c r="G232" i="3"/>
  <c r="I232" i="3" s="1"/>
  <c r="G231" i="3"/>
  <c r="I231" i="3" s="1"/>
  <c r="G230" i="3"/>
  <c r="I230" i="3" s="1"/>
  <c r="G229" i="3"/>
  <c r="I229" i="3" s="1"/>
  <c r="G228" i="3"/>
  <c r="I228" i="3" s="1"/>
  <c r="G227" i="3"/>
  <c r="I227" i="3" s="1"/>
  <c r="G226" i="3"/>
  <c r="I226" i="3" s="1"/>
  <c r="G225" i="3"/>
  <c r="I225" i="3" s="1"/>
  <c r="G224" i="3"/>
  <c r="I224" i="3" s="1"/>
  <c r="G223" i="3"/>
  <c r="I223" i="3" s="1"/>
  <c r="G222" i="3"/>
  <c r="I222" i="3" s="1"/>
  <c r="G220" i="3"/>
  <c r="I220" i="3" s="1"/>
  <c r="G219" i="3"/>
  <c r="I219" i="3" s="1"/>
  <c r="G218" i="3"/>
  <c r="I218" i="3" s="1"/>
  <c r="G217" i="3"/>
  <c r="I217" i="3" s="1"/>
  <c r="G216" i="3"/>
  <c r="I216" i="3" s="1"/>
  <c r="G215" i="3"/>
  <c r="I215" i="3" s="1"/>
  <c r="G214" i="3"/>
  <c r="I214" i="3" s="1"/>
  <c r="G213" i="3"/>
  <c r="I213" i="3" s="1"/>
  <c r="G212" i="3"/>
  <c r="I212" i="3" s="1"/>
  <c r="G210" i="3"/>
  <c r="I210" i="3" s="1"/>
  <c r="G209" i="3"/>
  <c r="I209" i="3" s="1"/>
  <c r="G208" i="3"/>
  <c r="I208" i="3" s="1"/>
  <c r="G207" i="3"/>
  <c r="I207" i="3" s="1"/>
  <c r="G206" i="3"/>
  <c r="I206" i="3" s="1"/>
  <c r="G205" i="3"/>
  <c r="I205" i="3" s="1"/>
  <c r="G204" i="3"/>
  <c r="I204" i="3" s="1"/>
  <c r="G203" i="3"/>
  <c r="I203" i="3" s="1"/>
  <c r="G202" i="3"/>
  <c r="I202" i="3" s="1"/>
  <c r="G201" i="3"/>
  <c r="I201" i="3" s="1"/>
  <c r="G200" i="3"/>
  <c r="I200" i="3" s="1"/>
  <c r="G199" i="3"/>
  <c r="I199" i="3" s="1"/>
  <c r="G198" i="3"/>
  <c r="I198" i="3" s="1"/>
  <c r="G197" i="3"/>
  <c r="I197" i="3" s="1"/>
  <c r="G196" i="3"/>
  <c r="I196" i="3" s="1"/>
  <c r="G195" i="3"/>
  <c r="I195" i="3" s="1"/>
  <c r="G194" i="3"/>
  <c r="I194" i="3" s="1"/>
  <c r="G193" i="3"/>
  <c r="I193" i="3" s="1"/>
  <c r="G192" i="3"/>
  <c r="I192" i="3" s="1"/>
  <c r="G191" i="3"/>
  <c r="I191" i="3" s="1"/>
  <c r="G190" i="3"/>
  <c r="I190" i="3" s="1"/>
  <c r="G189" i="3"/>
  <c r="I189" i="3" s="1"/>
  <c r="G188" i="3"/>
  <c r="I188" i="3" s="1"/>
  <c r="G187" i="3"/>
  <c r="I187" i="3" s="1"/>
  <c r="G186" i="3"/>
  <c r="I186" i="3" s="1"/>
  <c r="G185" i="3"/>
  <c r="I185" i="3" s="1"/>
  <c r="G184" i="3"/>
  <c r="I184" i="3" s="1"/>
  <c r="G183" i="3"/>
  <c r="I183" i="3" s="1"/>
  <c r="G182" i="3"/>
  <c r="I182" i="3" s="1"/>
  <c r="G181" i="3"/>
  <c r="I181" i="3" s="1"/>
  <c r="G180" i="3"/>
  <c r="I180" i="3" s="1"/>
  <c r="G179" i="3"/>
  <c r="I179" i="3" s="1"/>
  <c r="G176" i="3"/>
  <c r="I176" i="3" s="1"/>
  <c r="G175" i="3"/>
  <c r="I175" i="3" s="1"/>
  <c r="G174" i="3"/>
  <c r="I174" i="3" s="1"/>
  <c r="G173" i="3"/>
  <c r="I173" i="3" s="1"/>
  <c r="G172" i="3"/>
  <c r="I172" i="3" s="1"/>
  <c r="G171" i="3"/>
  <c r="I171" i="3" s="1"/>
  <c r="G170" i="3"/>
  <c r="I170" i="3" s="1"/>
  <c r="G169" i="3"/>
  <c r="I169" i="3" s="1"/>
  <c r="G168" i="3"/>
  <c r="I168" i="3" s="1"/>
  <c r="G167" i="3"/>
  <c r="I167" i="3" s="1"/>
  <c r="G166" i="3"/>
  <c r="I166" i="3" s="1"/>
  <c r="G165" i="3"/>
  <c r="I165" i="3" s="1"/>
  <c r="G164" i="3"/>
  <c r="I164" i="3" s="1"/>
  <c r="G163" i="3"/>
  <c r="I163" i="3" s="1"/>
  <c r="G162" i="3"/>
  <c r="I162" i="3" s="1"/>
  <c r="G161" i="3"/>
  <c r="I161" i="3" s="1"/>
  <c r="G160" i="3"/>
  <c r="I160" i="3" s="1"/>
  <c r="G159" i="3"/>
  <c r="I159" i="3" s="1"/>
  <c r="G158" i="3"/>
  <c r="I158" i="3" s="1"/>
  <c r="G157" i="3"/>
  <c r="I157" i="3" s="1"/>
  <c r="G156" i="3"/>
  <c r="I156" i="3" s="1"/>
  <c r="G155" i="3"/>
  <c r="I155" i="3" s="1"/>
  <c r="G154" i="3"/>
  <c r="I154" i="3" s="1"/>
  <c r="G152" i="3"/>
  <c r="I152" i="3" s="1"/>
  <c r="G151" i="3"/>
  <c r="I151" i="3" s="1"/>
  <c r="G149" i="3"/>
  <c r="I149" i="3" s="1"/>
  <c r="G148" i="3"/>
  <c r="I148" i="3" s="1"/>
  <c r="G147" i="3"/>
  <c r="I147" i="3" s="1"/>
  <c r="G146" i="3"/>
  <c r="I146" i="3" s="1"/>
  <c r="G145" i="3"/>
  <c r="I145" i="3" s="1"/>
  <c r="G144" i="3"/>
  <c r="I144" i="3" s="1"/>
  <c r="G143" i="3"/>
  <c r="I143" i="3" s="1"/>
  <c r="G142" i="3"/>
  <c r="I142" i="3" s="1"/>
  <c r="G141" i="3"/>
  <c r="I141" i="3" s="1"/>
  <c r="G139" i="3"/>
  <c r="I139" i="3" s="1"/>
  <c r="G138" i="3"/>
  <c r="I138" i="3" s="1"/>
  <c r="G137" i="3"/>
  <c r="I137" i="3" s="1"/>
  <c r="G136" i="3"/>
  <c r="I136" i="3" s="1"/>
  <c r="G135" i="3"/>
  <c r="I135" i="3" s="1"/>
  <c r="G134" i="3"/>
  <c r="I134" i="3" s="1"/>
  <c r="G130" i="3"/>
  <c r="I130" i="3" s="1"/>
  <c r="G129" i="3"/>
  <c r="I129" i="3" s="1"/>
  <c r="G128" i="3"/>
  <c r="I128" i="3" s="1"/>
  <c r="G127" i="3"/>
  <c r="I127" i="3" s="1"/>
  <c r="G126" i="3"/>
  <c r="I126" i="3" s="1"/>
  <c r="G125" i="3"/>
  <c r="I125" i="3" s="1"/>
  <c r="G123" i="3"/>
  <c r="I123" i="3" s="1"/>
  <c r="G122" i="3"/>
  <c r="I122" i="3" s="1"/>
  <c r="G121" i="3"/>
  <c r="I121" i="3" s="1"/>
  <c r="G120" i="3"/>
  <c r="I120" i="3" s="1"/>
  <c r="G118" i="3"/>
  <c r="I118" i="3" s="1"/>
  <c r="G117" i="3"/>
  <c r="I117" i="3" s="1"/>
  <c r="G115" i="3"/>
  <c r="I115" i="3" s="1"/>
  <c r="G114" i="3"/>
  <c r="I114" i="3" s="1"/>
  <c r="G111" i="3"/>
  <c r="I111" i="3" s="1"/>
  <c r="G110" i="3"/>
  <c r="I110" i="3" s="1"/>
  <c r="G109" i="3"/>
  <c r="I109" i="3" s="1"/>
  <c r="G108" i="3"/>
  <c r="I108" i="3" s="1"/>
  <c r="G107" i="3"/>
  <c r="I107" i="3" s="1"/>
  <c r="G105" i="3"/>
  <c r="I105" i="3" s="1"/>
  <c r="G104" i="3"/>
  <c r="I104" i="3" s="1"/>
  <c r="G103" i="3"/>
  <c r="I103" i="3" s="1"/>
  <c r="G102" i="3"/>
  <c r="I102" i="3" s="1"/>
  <c r="G100" i="3"/>
  <c r="I100" i="3" s="1"/>
  <c r="G98" i="3"/>
  <c r="I98" i="3" s="1"/>
  <c r="G97" i="3"/>
  <c r="I97" i="3" s="1"/>
  <c r="G96" i="3"/>
  <c r="I96" i="3" s="1"/>
  <c r="G95" i="3"/>
  <c r="I95" i="3" s="1"/>
  <c r="G94" i="3"/>
  <c r="I94" i="3" s="1"/>
  <c r="G93" i="3"/>
  <c r="I93" i="3" s="1"/>
  <c r="G92" i="3"/>
  <c r="I92" i="3" s="1"/>
  <c r="G91" i="3"/>
  <c r="I91" i="3" s="1"/>
  <c r="G90" i="3"/>
  <c r="I90" i="3" s="1"/>
  <c r="G89" i="3"/>
  <c r="I89" i="3" s="1"/>
  <c r="G88" i="3"/>
  <c r="I88" i="3" s="1"/>
  <c r="G87" i="3"/>
  <c r="I87" i="3" s="1"/>
  <c r="G86" i="3"/>
  <c r="I86" i="3" s="1"/>
  <c r="G85" i="3"/>
  <c r="I85" i="3" s="1"/>
  <c r="G84" i="3"/>
  <c r="I84" i="3" s="1"/>
  <c r="G83" i="3"/>
  <c r="I83" i="3" s="1"/>
  <c r="G81" i="3"/>
  <c r="I81" i="3" s="1"/>
  <c r="G80" i="3"/>
  <c r="I80" i="3" s="1"/>
  <c r="G79" i="3"/>
  <c r="I79" i="3" s="1"/>
  <c r="G78" i="3"/>
  <c r="I78" i="3" s="1"/>
  <c r="G77" i="3"/>
  <c r="I77" i="3" s="1"/>
  <c r="G76" i="3"/>
  <c r="I76" i="3" s="1"/>
  <c r="G75" i="3"/>
  <c r="I75" i="3" s="1"/>
  <c r="G74" i="3"/>
  <c r="I74" i="3" s="1"/>
  <c r="G73" i="3"/>
  <c r="I73" i="3" s="1"/>
  <c r="G72" i="3"/>
  <c r="I72" i="3" s="1"/>
  <c r="G71" i="3"/>
  <c r="I71" i="3" s="1"/>
  <c r="G70" i="3"/>
  <c r="I70" i="3" s="1"/>
  <c r="G69" i="3"/>
  <c r="I69" i="3" s="1"/>
  <c r="G68" i="3"/>
  <c r="I68" i="3" s="1"/>
  <c r="G67" i="3"/>
  <c r="I67" i="3" s="1"/>
  <c r="G66" i="3"/>
  <c r="I66" i="3" s="1"/>
  <c r="G64" i="3"/>
  <c r="I64" i="3" s="1"/>
  <c r="G63" i="3"/>
  <c r="I63" i="3" s="1"/>
  <c r="G62" i="3"/>
  <c r="I62" i="3" s="1"/>
  <c r="G61" i="3"/>
  <c r="I61" i="3" s="1"/>
  <c r="G60" i="3"/>
  <c r="I60" i="3" s="1"/>
  <c r="G59" i="3"/>
  <c r="I59" i="3" s="1"/>
  <c r="G57" i="3"/>
  <c r="I57" i="3" s="1"/>
  <c r="G56" i="3"/>
  <c r="I56" i="3" s="1"/>
  <c r="G55" i="3"/>
  <c r="I55" i="3" s="1"/>
  <c r="G54" i="3"/>
  <c r="I54" i="3" s="1"/>
  <c r="G52" i="3"/>
  <c r="I52" i="3" s="1"/>
  <c r="G51" i="3"/>
  <c r="I51" i="3" s="1"/>
  <c r="G50" i="3"/>
  <c r="I50" i="3" s="1"/>
  <c r="G49" i="3"/>
  <c r="I49" i="3" s="1"/>
  <c r="G48" i="3"/>
  <c r="I48" i="3" s="1"/>
  <c r="G47" i="3"/>
  <c r="I47" i="3" s="1"/>
  <c r="G45" i="3"/>
  <c r="I45" i="3" s="1"/>
  <c r="G44" i="3"/>
  <c r="I44" i="3" s="1"/>
  <c r="G43" i="3"/>
  <c r="I43" i="3" s="1"/>
  <c r="G42" i="3"/>
  <c r="I42" i="3" s="1"/>
  <c r="G41" i="3"/>
  <c r="I41" i="3" s="1"/>
  <c r="G40" i="3"/>
  <c r="I40" i="3" s="1"/>
  <c r="G39" i="3"/>
  <c r="I39" i="3" s="1"/>
  <c r="G38" i="3"/>
  <c r="I38" i="3" s="1"/>
  <c r="G37" i="3"/>
  <c r="I37" i="3" s="1"/>
  <c r="G36" i="3"/>
  <c r="I36" i="3" s="1"/>
  <c r="G34" i="3"/>
  <c r="I34" i="3" s="1"/>
  <c r="G33" i="3"/>
  <c r="I33" i="3" s="1"/>
  <c r="G32" i="3"/>
  <c r="I32" i="3" s="1"/>
  <c r="G30" i="3"/>
  <c r="I30" i="3" s="1"/>
  <c r="G29" i="3"/>
  <c r="I29" i="3" s="1"/>
  <c r="G28" i="3"/>
  <c r="I28" i="3" s="1"/>
  <c r="G27" i="3"/>
  <c r="I27" i="3" s="1"/>
  <c r="G26" i="3"/>
  <c r="I26" i="3" s="1"/>
  <c r="G25" i="3"/>
  <c r="I25" i="3" s="1"/>
  <c r="G24" i="3"/>
  <c r="I24" i="3" s="1"/>
  <c r="G23" i="3"/>
  <c r="I23" i="3" s="1"/>
  <c r="G22" i="3"/>
  <c r="I22" i="3" s="1"/>
  <c r="G21" i="3"/>
  <c r="I21" i="3" s="1"/>
  <c r="G20" i="3"/>
  <c r="I20" i="3" s="1"/>
  <c r="G19" i="3"/>
  <c r="I19" i="3" s="1"/>
  <c r="G18" i="3"/>
  <c r="I18" i="3" s="1"/>
  <c r="G17" i="3"/>
  <c r="I17" i="3" s="1"/>
  <c r="G16" i="3"/>
  <c r="I16" i="3" s="1"/>
  <c r="G14" i="3"/>
  <c r="I14" i="3" s="1"/>
  <c r="G13" i="3"/>
  <c r="I13" i="3" s="1"/>
  <c r="G12" i="3"/>
  <c r="I12" i="3" s="1"/>
  <c r="G11" i="3"/>
  <c r="I11" i="3" s="1"/>
  <c r="G10" i="3"/>
  <c r="I10" i="3" s="1"/>
  <c r="G724" i="2"/>
  <c r="I724" i="2" s="1"/>
  <c r="G723" i="2"/>
  <c r="I723" i="2" s="1"/>
  <c r="G722" i="2"/>
  <c r="I722" i="2" s="1"/>
  <c r="G721" i="2"/>
  <c r="I721" i="2" s="1"/>
  <c r="G720" i="2"/>
  <c r="I720" i="2" s="1"/>
  <c r="G719" i="2"/>
  <c r="I719" i="2" s="1"/>
  <c r="G718" i="2"/>
  <c r="I718" i="2" s="1"/>
  <c r="G717" i="2"/>
  <c r="I717" i="2" s="1"/>
  <c r="G716" i="2"/>
  <c r="I716" i="2" s="1"/>
  <c r="G714" i="2"/>
  <c r="I714" i="2" s="1"/>
  <c r="G713" i="2"/>
  <c r="I713" i="2" s="1"/>
  <c r="G712" i="2"/>
  <c r="I712" i="2" s="1"/>
  <c r="G711" i="2"/>
  <c r="I711" i="2" s="1"/>
  <c r="G710" i="2"/>
  <c r="I710" i="2" s="1"/>
  <c r="G709" i="2"/>
  <c r="I709" i="2" s="1"/>
  <c r="G708" i="2"/>
  <c r="I708" i="2" s="1"/>
  <c r="G707" i="2"/>
  <c r="I707" i="2" s="1"/>
  <c r="G706" i="2"/>
  <c r="I706" i="2" s="1"/>
  <c r="G702" i="2"/>
  <c r="I702" i="2" s="1"/>
  <c r="G701" i="2"/>
  <c r="I701" i="2" s="1"/>
  <c r="G700" i="2"/>
  <c r="I700" i="2" s="1"/>
  <c r="G699" i="2"/>
  <c r="I699" i="2" s="1"/>
  <c r="G698" i="2"/>
  <c r="I698" i="2" s="1"/>
  <c r="G697" i="2"/>
  <c r="I697" i="2" s="1"/>
  <c r="G696" i="2"/>
  <c r="I696" i="2" s="1"/>
  <c r="G695" i="2"/>
  <c r="I695" i="2" s="1"/>
  <c r="G693" i="2"/>
  <c r="I693" i="2" s="1"/>
  <c r="G692" i="2"/>
  <c r="I692" i="2" s="1"/>
  <c r="G691" i="2"/>
  <c r="I691" i="2" s="1"/>
  <c r="G690" i="2"/>
  <c r="I690" i="2" s="1"/>
  <c r="G689" i="2"/>
  <c r="I689" i="2" s="1"/>
  <c r="G688" i="2"/>
  <c r="I688" i="2" s="1"/>
  <c r="G687" i="2"/>
  <c r="I687" i="2" s="1"/>
  <c r="G686" i="2"/>
  <c r="I686" i="2" s="1"/>
  <c r="G684" i="2"/>
  <c r="I684" i="2" s="1"/>
  <c r="G683" i="2"/>
  <c r="I683" i="2" s="1"/>
  <c r="G682" i="2"/>
  <c r="I682" i="2" s="1"/>
  <c r="G681" i="2"/>
  <c r="I681" i="2" s="1"/>
  <c r="G680" i="2"/>
  <c r="I680" i="2" s="1"/>
  <c r="G679" i="2"/>
  <c r="I679" i="2" s="1"/>
  <c r="G678" i="2"/>
  <c r="I678" i="2" s="1"/>
  <c r="G677" i="2"/>
  <c r="I677" i="2" s="1"/>
  <c r="G673" i="2"/>
  <c r="I673" i="2" s="1"/>
  <c r="G672" i="2"/>
  <c r="I672" i="2" s="1"/>
  <c r="G671" i="2"/>
  <c r="I671" i="2" s="1"/>
  <c r="G670" i="2"/>
  <c r="I670" i="2" s="1"/>
  <c r="G669" i="2"/>
  <c r="I669" i="2" s="1"/>
  <c r="G668" i="2"/>
  <c r="I668" i="2" s="1"/>
  <c r="G667" i="2"/>
  <c r="I667" i="2" s="1"/>
  <c r="G666" i="2"/>
  <c r="I666" i="2" s="1"/>
  <c r="G664" i="2"/>
  <c r="I664" i="2" s="1"/>
  <c r="G663" i="2"/>
  <c r="I663" i="2" s="1"/>
  <c r="G662" i="2"/>
  <c r="I662" i="2" s="1"/>
  <c r="G661" i="2"/>
  <c r="I661" i="2" s="1"/>
  <c r="G660" i="2"/>
  <c r="I660" i="2" s="1"/>
  <c r="G659" i="2"/>
  <c r="I659" i="2" s="1"/>
  <c r="G658" i="2"/>
  <c r="I658" i="2" s="1"/>
  <c r="G657" i="2"/>
  <c r="I657" i="2" s="1"/>
  <c r="G655" i="2"/>
  <c r="I655" i="2" s="1"/>
  <c r="G654" i="2"/>
  <c r="I654" i="2" s="1"/>
  <c r="G653" i="2"/>
  <c r="I653" i="2" s="1"/>
  <c r="G652" i="2"/>
  <c r="I652" i="2" s="1"/>
  <c r="G651" i="2"/>
  <c r="I651" i="2" s="1"/>
  <c r="G650" i="2"/>
  <c r="I650" i="2" s="1"/>
  <c r="G649" i="2"/>
  <c r="I649" i="2" s="1"/>
  <c r="G648" i="2"/>
  <c r="I648" i="2" s="1"/>
  <c r="G645" i="2"/>
  <c r="I645" i="2" s="1"/>
  <c r="G644" i="2"/>
  <c r="I644" i="2" s="1"/>
  <c r="G643" i="2"/>
  <c r="I643" i="2" s="1"/>
  <c r="G642" i="2"/>
  <c r="I642" i="2" s="1"/>
  <c r="G641" i="2"/>
  <c r="I641" i="2" s="1"/>
  <c r="G640" i="2"/>
  <c r="I640" i="2" s="1"/>
  <c r="G639" i="2"/>
  <c r="I639" i="2" s="1"/>
  <c r="G638" i="2"/>
  <c r="I638" i="2" s="1"/>
  <c r="G637" i="2"/>
  <c r="I637" i="2" s="1"/>
  <c r="G636" i="2"/>
  <c r="I636" i="2" s="1"/>
  <c r="G634" i="2"/>
  <c r="I634" i="2" s="1"/>
  <c r="G633" i="2"/>
  <c r="I633" i="2" s="1"/>
  <c r="G631" i="2"/>
  <c r="I631" i="2" s="1"/>
  <c r="G630" i="2"/>
  <c r="I630" i="2" s="1"/>
  <c r="G628" i="2"/>
  <c r="I628" i="2" s="1"/>
  <c r="G627" i="2"/>
  <c r="I627" i="2" s="1"/>
  <c r="G626" i="2"/>
  <c r="I626" i="2" s="1"/>
  <c r="G625" i="2"/>
  <c r="I625" i="2" s="1"/>
  <c r="G624" i="2"/>
  <c r="I624" i="2" s="1"/>
  <c r="G623" i="2"/>
  <c r="I623" i="2" s="1"/>
  <c r="G622" i="2"/>
  <c r="I622" i="2" s="1"/>
  <c r="G621" i="2"/>
  <c r="I621" i="2" s="1"/>
  <c r="G620" i="2"/>
  <c r="I620" i="2" s="1"/>
  <c r="G616" i="2"/>
  <c r="I616" i="2" s="1"/>
  <c r="G615" i="2"/>
  <c r="I615" i="2" s="1"/>
  <c r="G614" i="2"/>
  <c r="I614" i="2" s="1"/>
  <c r="G613" i="2"/>
  <c r="I613" i="2" s="1"/>
  <c r="G612" i="2"/>
  <c r="I612" i="2" s="1"/>
  <c r="G611" i="2"/>
  <c r="I611" i="2" s="1"/>
  <c r="G610" i="2"/>
  <c r="I610" i="2" s="1"/>
  <c r="G609" i="2"/>
  <c r="I609" i="2" s="1"/>
  <c r="G605" i="2"/>
  <c r="I605" i="2" s="1"/>
  <c r="G604" i="2"/>
  <c r="I604" i="2" s="1"/>
  <c r="G603" i="2"/>
  <c r="I603" i="2" s="1"/>
  <c r="G602" i="2"/>
  <c r="I602" i="2" s="1"/>
  <c r="G601" i="2"/>
  <c r="I601" i="2" s="1"/>
  <c r="G600" i="2"/>
  <c r="I600" i="2" s="1"/>
  <c r="G599" i="2"/>
  <c r="I599" i="2" s="1"/>
  <c r="G598" i="2"/>
  <c r="I598" i="2" s="1"/>
  <c r="G597" i="2"/>
  <c r="I597" i="2" s="1"/>
  <c r="G596" i="2"/>
  <c r="I596" i="2" s="1"/>
  <c r="G595" i="2"/>
  <c r="I595" i="2" s="1"/>
  <c r="G594" i="2"/>
  <c r="I594" i="2" s="1"/>
  <c r="G593" i="2"/>
  <c r="I593" i="2" s="1"/>
  <c r="G592" i="2"/>
  <c r="I592" i="2" s="1"/>
  <c r="G559" i="2"/>
  <c r="I559" i="2" s="1"/>
  <c r="G557" i="2"/>
  <c r="I557" i="2" s="1"/>
  <c r="G556" i="2"/>
  <c r="I556" i="2" s="1"/>
  <c r="G555" i="2"/>
  <c r="I555" i="2" s="1"/>
  <c r="G554" i="2"/>
  <c r="I554" i="2" s="1"/>
  <c r="G553" i="2"/>
  <c r="I553" i="2" s="1"/>
  <c r="G552" i="2"/>
  <c r="I552" i="2" s="1"/>
  <c r="G551" i="2"/>
  <c r="I551" i="2" s="1"/>
  <c r="G550" i="2"/>
  <c r="I550" i="2" s="1"/>
  <c r="G548" i="2"/>
  <c r="I548" i="2" s="1"/>
  <c r="G547" i="2"/>
  <c r="I547" i="2" s="1"/>
  <c r="G546" i="2"/>
  <c r="I546" i="2" s="1"/>
  <c r="G545" i="2"/>
  <c r="I545" i="2" s="1"/>
  <c r="G544" i="2"/>
  <c r="I544" i="2" s="1"/>
  <c r="G543" i="2"/>
  <c r="I543" i="2" s="1"/>
  <c r="G542" i="2"/>
  <c r="I542" i="2" s="1"/>
  <c r="G541" i="2"/>
  <c r="I541" i="2" s="1"/>
  <c r="G537" i="2"/>
  <c r="I537" i="2" s="1"/>
  <c r="G536" i="2"/>
  <c r="I536" i="2" s="1"/>
  <c r="G535" i="2"/>
  <c r="I535" i="2" s="1"/>
  <c r="G533" i="2"/>
  <c r="I533" i="2" s="1"/>
  <c r="G532" i="2"/>
  <c r="I532" i="2" s="1"/>
  <c r="G531" i="2"/>
  <c r="I531" i="2" s="1"/>
  <c r="G588" i="2"/>
  <c r="I588" i="2" s="1"/>
  <c r="G587" i="2"/>
  <c r="I587" i="2" s="1"/>
  <c r="G586" i="2"/>
  <c r="I586" i="2" s="1"/>
  <c r="G585" i="2"/>
  <c r="I585" i="2" s="1"/>
  <c r="G583" i="2"/>
  <c r="I583" i="2" s="1"/>
  <c r="G582" i="2"/>
  <c r="I582" i="2" s="1"/>
  <c r="G581" i="2"/>
  <c r="I581" i="2" s="1"/>
  <c r="G580" i="2"/>
  <c r="I580" i="2" s="1"/>
  <c r="G579" i="2"/>
  <c r="I579" i="2" s="1"/>
  <c r="G578" i="2"/>
  <c r="I578" i="2" s="1"/>
  <c r="G577" i="2"/>
  <c r="I577" i="2" s="1"/>
  <c r="G576" i="2"/>
  <c r="I576" i="2" s="1"/>
  <c r="G575" i="2"/>
  <c r="I575" i="2" s="1"/>
  <c r="G574" i="2"/>
  <c r="I574" i="2" s="1"/>
  <c r="G573" i="2"/>
  <c r="I573" i="2" s="1"/>
  <c r="G572" i="2"/>
  <c r="I572" i="2" s="1"/>
  <c r="G571" i="2"/>
  <c r="I571" i="2" s="1"/>
  <c r="G570" i="2"/>
  <c r="I570" i="2" s="1"/>
  <c r="G569" i="2"/>
  <c r="I569" i="2" s="1"/>
  <c r="G568" i="2"/>
  <c r="I568" i="2" s="1"/>
  <c r="G567" i="2"/>
  <c r="I567" i="2" s="1"/>
  <c r="G566" i="2"/>
  <c r="I566" i="2" s="1"/>
  <c r="G565" i="2"/>
  <c r="I565" i="2" s="1"/>
  <c r="G564" i="2"/>
  <c r="I564" i="2" s="1"/>
  <c r="G563" i="2"/>
  <c r="I563" i="2" s="1"/>
  <c r="G527" i="2"/>
  <c r="I527" i="2" s="1"/>
  <c r="G526" i="2"/>
  <c r="I526" i="2" s="1"/>
  <c r="G525" i="2"/>
  <c r="I525" i="2" s="1"/>
  <c r="G524" i="2"/>
  <c r="I524" i="2" s="1"/>
  <c r="G523" i="2"/>
  <c r="I523" i="2" s="1"/>
  <c r="G522" i="2"/>
  <c r="I522" i="2" s="1"/>
  <c r="G521" i="2"/>
  <c r="I521" i="2" s="1"/>
  <c r="G517" i="2"/>
  <c r="I517" i="2" s="1"/>
  <c r="G516" i="2"/>
  <c r="I516" i="2" s="1"/>
  <c r="G515" i="2"/>
  <c r="I515" i="2" s="1"/>
  <c r="G514" i="2"/>
  <c r="I514" i="2" s="1"/>
  <c r="G513" i="2"/>
  <c r="I513" i="2" s="1"/>
  <c r="G512" i="2"/>
  <c r="I512" i="2" s="1"/>
  <c r="G508" i="2"/>
  <c r="I508" i="2" s="1"/>
  <c r="G507" i="2"/>
  <c r="I507" i="2" s="1"/>
  <c r="G506" i="2"/>
  <c r="I506" i="2" s="1"/>
  <c r="G505" i="2"/>
  <c r="I505" i="2" s="1"/>
  <c r="G504" i="2"/>
  <c r="I504" i="2" s="1"/>
  <c r="G503" i="2"/>
  <c r="I503" i="2" s="1"/>
  <c r="G502" i="2"/>
  <c r="I502" i="2" s="1"/>
  <c r="G501" i="2"/>
  <c r="I501" i="2" s="1"/>
  <c r="G500" i="2"/>
  <c r="I500" i="2" s="1"/>
  <c r="G499" i="2"/>
  <c r="I499" i="2" s="1"/>
  <c r="G495" i="2"/>
  <c r="I495" i="2" s="1"/>
  <c r="G494" i="2"/>
  <c r="I494" i="2" s="1"/>
  <c r="G493" i="2"/>
  <c r="I493" i="2" s="1"/>
  <c r="G492" i="2"/>
  <c r="I492" i="2" s="1"/>
  <c r="G491" i="2"/>
  <c r="I491" i="2" s="1"/>
  <c r="G490" i="2"/>
  <c r="I490" i="2" s="1"/>
  <c r="G489" i="2"/>
  <c r="I489" i="2" s="1"/>
  <c r="G488" i="2"/>
  <c r="I488" i="2" s="1"/>
  <c r="G487" i="2"/>
  <c r="I487" i="2" s="1"/>
  <c r="G486" i="2"/>
  <c r="I486" i="2" s="1"/>
  <c r="G485" i="2"/>
  <c r="I485" i="2" s="1"/>
  <c r="G484" i="2"/>
  <c r="I484" i="2" s="1"/>
  <c r="G483" i="2"/>
  <c r="I483" i="2" s="1"/>
  <c r="G482" i="2"/>
  <c r="I482" i="2" s="1"/>
  <c r="G480" i="2"/>
  <c r="I480" i="2" s="1"/>
  <c r="G479" i="2"/>
  <c r="I479" i="2" s="1"/>
  <c r="G478" i="2"/>
  <c r="I478" i="2" s="1"/>
  <c r="G477" i="2"/>
  <c r="I477" i="2" s="1"/>
  <c r="G476" i="2"/>
  <c r="I476" i="2" s="1"/>
  <c r="G475" i="2"/>
  <c r="I475" i="2" s="1"/>
  <c r="G474" i="2"/>
  <c r="I474" i="2" s="1"/>
  <c r="G473" i="2"/>
  <c r="I473" i="2" s="1"/>
  <c r="G472" i="2"/>
  <c r="I472" i="2" s="1"/>
  <c r="G470" i="2"/>
  <c r="I470" i="2" s="1"/>
  <c r="G469" i="2"/>
  <c r="I469" i="2" s="1"/>
  <c r="G468" i="2"/>
  <c r="I468" i="2" s="1"/>
  <c r="G467" i="2"/>
  <c r="I467" i="2" s="1"/>
  <c r="G466" i="2"/>
  <c r="I466" i="2" s="1"/>
  <c r="G465" i="2"/>
  <c r="I465" i="2" s="1"/>
  <c r="G464" i="2"/>
  <c r="I464" i="2" s="1"/>
  <c r="G463" i="2"/>
  <c r="I463" i="2" s="1"/>
  <c r="G462" i="2"/>
  <c r="I462" i="2" s="1"/>
  <c r="G461" i="2"/>
  <c r="I461" i="2" s="1"/>
  <c r="G460" i="2"/>
  <c r="I460" i="2" s="1"/>
  <c r="G459" i="2"/>
  <c r="I459" i="2" s="1"/>
  <c r="G458" i="2"/>
  <c r="I458" i="2" s="1"/>
  <c r="G456" i="2"/>
  <c r="I456" i="2" s="1"/>
  <c r="G455" i="2"/>
  <c r="I455" i="2" s="1"/>
  <c r="G454" i="2"/>
  <c r="I454" i="2" s="1"/>
  <c r="G453" i="2"/>
  <c r="I453" i="2" s="1"/>
  <c r="G452" i="2"/>
  <c r="I452" i="2" s="1"/>
  <c r="G451" i="2"/>
  <c r="I451" i="2" s="1"/>
  <c r="G450" i="2"/>
  <c r="I450" i="2" s="1"/>
  <c r="G449" i="2"/>
  <c r="I449" i="2" s="1"/>
  <c r="G448" i="2"/>
  <c r="I448" i="2" s="1"/>
  <c r="G447" i="2"/>
  <c r="I447" i="2" s="1"/>
  <c r="G446" i="2"/>
  <c r="I446" i="2" s="1"/>
  <c r="G445" i="2"/>
  <c r="I445" i="2" s="1"/>
  <c r="G444" i="2"/>
  <c r="I444" i="2" s="1"/>
  <c r="G442" i="2"/>
  <c r="I442" i="2" s="1"/>
  <c r="G441" i="2"/>
  <c r="I441" i="2" s="1"/>
  <c r="G440" i="2"/>
  <c r="I440" i="2" s="1"/>
  <c r="G439" i="2"/>
  <c r="I439" i="2" s="1"/>
  <c r="G438" i="2"/>
  <c r="I438" i="2" s="1"/>
  <c r="G437" i="2"/>
  <c r="I437" i="2" s="1"/>
  <c r="G436" i="2"/>
  <c r="I436" i="2" s="1"/>
  <c r="G435" i="2"/>
  <c r="I435" i="2" s="1"/>
  <c r="G434" i="2"/>
  <c r="I434" i="2" s="1"/>
  <c r="G433" i="2"/>
  <c r="I433" i="2" s="1"/>
  <c r="G431" i="2"/>
  <c r="I431" i="2" s="1"/>
  <c r="G430" i="2"/>
  <c r="I430" i="2" s="1"/>
  <c r="G429" i="2"/>
  <c r="I429" i="2" s="1"/>
  <c r="G428" i="2"/>
  <c r="I428" i="2" s="1"/>
  <c r="G427" i="2"/>
  <c r="I427" i="2" s="1"/>
  <c r="G426" i="2"/>
  <c r="I426" i="2" s="1"/>
  <c r="G425" i="2"/>
  <c r="I425" i="2" s="1"/>
  <c r="G424" i="2"/>
  <c r="I424" i="2" s="1"/>
  <c r="G423" i="2"/>
  <c r="I423" i="2" s="1"/>
  <c r="G422" i="2"/>
  <c r="I422" i="2" s="1"/>
  <c r="G421" i="2"/>
  <c r="I421" i="2" s="1"/>
  <c r="G419" i="2"/>
  <c r="I419" i="2" s="1"/>
  <c r="G418" i="2"/>
  <c r="I418" i="2" s="1"/>
  <c r="G417" i="2"/>
  <c r="I417" i="2" s="1"/>
  <c r="G416" i="2"/>
  <c r="I416" i="2" s="1"/>
  <c r="G415" i="2"/>
  <c r="I415" i="2" s="1"/>
  <c r="G414" i="2"/>
  <c r="I414" i="2" s="1"/>
  <c r="G413" i="2"/>
  <c r="I413" i="2" s="1"/>
  <c r="G412" i="2"/>
  <c r="I412" i="2" s="1"/>
  <c r="G411" i="2"/>
  <c r="I411" i="2" s="1"/>
  <c r="G410" i="2"/>
  <c r="I410" i="2" s="1"/>
  <c r="G409" i="2"/>
  <c r="I409" i="2" s="1"/>
  <c r="G407" i="2"/>
  <c r="I407" i="2" s="1"/>
  <c r="G406" i="2"/>
  <c r="I406" i="2" s="1"/>
  <c r="G405" i="2"/>
  <c r="I405" i="2" s="1"/>
  <c r="G404" i="2"/>
  <c r="I404" i="2" s="1"/>
  <c r="G403" i="2"/>
  <c r="I403" i="2" s="1"/>
  <c r="G402" i="2"/>
  <c r="I402" i="2" s="1"/>
  <c r="G401" i="2"/>
  <c r="I401" i="2" s="1"/>
  <c r="G400" i="2"/>
  <c r="I400" i="2" s="1"/>
  <c r="G399" i="2"/>
  <c r="I399" i="2" s="1"/>
  <c r="G398" i="2"/>
  <c r="I398" i="2" s="1"/>
  <c r="G397" i="2"/>
  <c r="I397" i="2" s="1"/>
  <c r="G396" i="2"/>
  <c r="I396" i="2" s="1"/>
  <c r="G395" i="2"/>
  <c r="I395" i="2" s="1"/>
  <c r="G394" i="2"/>
  <c r="I394" i="2" s="1"/>
  <c r="G393" i="2"/>
  <c r="I393" i="2" s="1"/>
  <c r="G392" i="2"/>
  <c r="I392" i="2" s="1"/>
  <c r="G391" i="2"/>
  <c r="I391" i="2" s="1"/>
  <c r="G390" i="2"/>
  <c r="I390" i="2" s="1"/>
  <c r="G388" i="2"/>
  <c r="I388" i="2" s="1"/>
  <c r="G387" i="2"/>
  <c r="I387" i="2" s="1"/>
  <c r="G386" i="2"/>
  <c r="I386" i="2" s="1"/>
  <c r="G385" i="2"/>
  <c r="I385" i="2" s="1"/>
  <c r="G384" i="2"/>
  <c r="I384" i="2" s="1"/>
  <c r="G383" i="2"/>
  <c r="I383" i="2" s="1"/>
  <c r="G382" i="2"/>
  <c r="I382" i="2" s="1"/>
  <c r="G381" i="2"/>
  <c r="I381" i="2" s="1"/>
  <c r="G380" i="2"/>
  <c r="I380" i="2" s="1"/>
  <c r="G379" i="2"/>
  <c r="I379" i="2" s="1"/>
  <c r="G378" i="2"/>
  <c r="I378" i="2" s="1"/>
  <c r="G377" i="2"/>
  <c r="I377" i="2" s="1"/>
  <c r="G376" i="2"/>
  <c r="I376" i="2" s="1"/>
  <c r="G375" i="2"/>
  <c r="I375" i="2" s="1"/>
  <c r="G374" i="2"/>
  <c r="I374" i="2" s="1"/>
  <c r="G373" i="2"/>
  <c r="I373" i="2" s="1"/>
  <c r="G372" i="2"/>
  <c r="I372" i="2" s="1"/>
  <c r="G371" i="2"/>
  <c r="I371" i="2" s="1"/>
  <c r="G369" i="2"/>
  <c r="I369" i="2" s="1"/>
  <c r="G368" i="2"/>
  <c r="I368" i="2" s="1"/>
  <c r="G367" i="2"/>
  <c r="I367" i="2" s="1"/>
  <c r="G366" i="2"/>
  <c r="I366" i="2" s="1"/>
  <c r="G365" i="2"/>
  <c r="I365" i="2" s="1"/>
  <c r="G364" i="2"/>
  <c r="I364" i="2" s="1"/>
  <c r="G363" i="2"/>
  <c r="I363" i="2" s="1"/>
  <c r="G362" i="2"/>
  <c r="I362" i="2" s="1"/>
  <c r="G361" i="2"/>
  <c r="I361" i="2" s="1"/>
  <c r="G360" i="2"/>
  <c r="I360" i="2" s="1"/>
  <c r="G359" i="2"/>
  <c r="I359" i="2" s="1"/>
  <c r="G358" i="2"/>
  <c r="I358" i="2" s="1"/>
  <c r="G357" i="2"/>
  <c r="I357" i="2" s="1"/>
  <c r="G356" i="2"/>
  <c r="I356" i="2" s="1"/>
  <c r="G355" i="2"/>
  <c r="I355" i="2" s="1"/>
  <c r="G354" i="2"/>
  <c r="I354" i="2" s="1"/>
  <c r="G353" i="2"/>
  <c r="I353" i="2" s="1"/>
  <c r="G352" i="2"/>
  <c r="I352" i="2" s="1"/>
  <c r="G350" i="2"/>
  <c r="I350" i="2" s="1"/>
  <c r="G349" i="2"/>
  <c r="I349" i="2" s="1"/>
  <c r="G348" i="2"/>
  <c r="I348" i="2" s="1"/>
  <c r="G347" i="2"/>
  <c r="I347" i="2" s="1"/>
  <c r="G346" i="2"/>
  <c r="I346" i="2" s="1"/>
  <c r="G345" i="2"/>
  <c r="I345" i="2" s="1"/>
  <c r="G344" i="2"/>
  <c r="I344" i="2" s="1"/>
  <c r="G343" i="2"/>
  <c r="I343" i="2" s="1"/>
  <c r="G342" i="2"/>
  <c r="I342" i="2" s="1"/>
  <c r="G341" i="2"/>
  <c r="I341" i="2" s="1"/>
  <c r="G340" i="2"/>
  <c r="I340" i="2" s="1"/>
  <c r="G339" i="2"/>
  <c r="I339" i="2" s="1"/>
  <c r="G338" i="2"/>
  <c r="I338" i="2" s="1"/>
  <c r="G337" i="2"/>
  <c r="I337" i="2" s="1"/>
  <c r="G336" i="2"/>
  <c r="I336" i="2" s="1"/>
  <c r="G335" i="2"/>
  <c r="I335" i="2" s="1"/>
  <c r="G331" i="2"/>
  <c r="I331" i="2" s="1"/>
  <c r="G330" i="2"/>
  <c r="I330" i="2" s="1"/>
  <c r="G329" i="2"/>
  <c r="I329" i="2" s="1"/>
  <c r="G328" i="2"/>
  <c r="I328" i="2" s="1"/>
  <c r="G327" i="2"/>
  <c r="I327" i="2" s="1"/>
  <c r="G326" i="2"/>
  <c r="I326" i="2" s="1"/>
  <c r="G325" i="2"/>
  <c r="I325" i="2" s="1"/>
  <c r="G324" i="2"/>
  <c r="I324" i="2" s="1"/>
  <c r="G323" i="2"/>
  <c r="I323" i="2" s="1"/>
  <c r="G322" i="2"/>
  <c r="I322" i="2" s="1"/>
  <c r="G321" i="2"/>
  <c r="I321" i="2" s="1"/>
  <c r="G320" i="2"/>
  <c r="I320" i="2" s="1"/>
  <c r="G319" i="2"/>
  <c r="I319" i="2" s="1"/>
  <c r="G318" i="2"/>
  <c r="I318" i="2" s="1"/>
  <c r="G317" i="2"/>
  <c r="I317" i="2" s="1"/>
  <c r="G316" i="2"/>
  <c r="I316" i="2" s="1"/>
  <c r="G314" i="2"/>
  <c r="I314" i="2" s="1"/>
  <c r="G313" i="2"/>
  <c r="I313" i="2" s="1"/>
  <c r="G312" i="2"/>
  <c r="I312" i="2" s="1"/>
  <c r="G311" i="2"/>
  <c r="I311" i="2" s="1"/>
  <c r="G310" i="2"/>
  <c r="I310" i="2" s="1"/>
  <c r="G309" i="2"/>
  <c r="I309" i="2" s="1"/>
  <c r="G308" i="2"/>
  <c r="I308" i="2" s="1"/>
  <c r="G307" i="2"/>
  <c r="I307" i="2" s="1"/>
  <c r="G306" i="2"/>
  <c r="I306" i="2" s="1"/>
  <c r="G305" i="2"/>
  <c r="I305" i="2" s="1"/>
  <c r="G304" i="2"/>
  <c r="I304" i="2" s="1"/>
  <c r="G303" i="2"/>
  <c r="I303" i="2" s="1"/>
  <c r="G302" i="2"/>
  <c r="I302" i="2" s="1"/>
  <c r="G300" i="2"/>
  <c r="I300" i="2" s="1"/>
  <c r="G299" i="2"/>
  <c r="I299" i="2" s="1"/>
  <c r="G298" i="2"/>
  <c r="I298" i="2" s="1"/>
  <c r="G297" i="2"/>
  <c r="I297" i="2" s="1"/>
  <c r="G296" i="2"/>
  <c r="I296" i="2" s="1"/>
  <c r="G295" i="2"/>
  <c r="I295" i="2" s="1"/>
  <c r="G294" i="2"/>
  <c r="I294" i="2" s="1"/>
  <c r="G293" i="2"/>
  <c r="I293" i="2" s="1"/>
  <c r="G292" i="2"/>
  <c r="I292" i="2" s="1"/>
  <c r="G291" i="2"/>
  <c r="I291" i="2" s="1"/>
  <c r="G290" i="2"/>
  <c r="I290" i="2" s="1"/>
  <c r="G289" i="2"/>
  <c r="I289" i="2" s="1"/>
  <c r="G288" i="2"/>
  <c r="I288" i="2" s="1"/>
  <c r="G286" i="2"/>
  <c r="I286" i="2" s="1"/>
  <c r="G285" i="2"/>
  <c r="I285" i="2" s="1"/>
  <c r="G284" i="2"/>
  <c r="I284" i="2" s="1"/>
  <c r="G283" i="2"/>
  <c r="I283" i="2" s="1"/>
  <c r="G282" i="2"/>
  <c r="I282" i="2" s="1"/>
  <c r="G281" i="2"/>
  <c r="I281" i="2" s="1"/>
  <c r="G280" i="2"/>
  <c r="I280" i="2" s="1"/>
  <c r="G279" i="2"/>
  <c r="I279" i="2" s="1"/>
  <c r="G278" i="2"/>
  <c r="I278" i="2" s="1"/>
  <c r="G277" i="2"/>
  <c r="I277" i="2" s="1"/>
  <c r="G276" i="2"/>
  <c r="I276" i="2" s="1"/>
  <c r="G275" i="2"/>
  <c r="I275" i="2" s="1"/>
  <c r="G274" i="2"/>
  <c r="I274" i="2" s="1"/>
  <c r="G273" i="2"/>
  <c r="I273" i="2" s="1"/>
  <c r="G271" i="2"/>
  <c r="I271" i="2" s="1"/>
  <c r="G270" i="2"/>
  <c r="I270" i="2" s="1"/>
  <c r="G269" i="2"/>
  <c r="I269" i="2" s="1"/>
  <c r="G268" i="2"/>
  <c r="I268" i="2" s="1"/>
  <c r="G267" i="2"/>
  <c r="I267" i="2" s="1"/>
  <c r="G266" i="2"/>
  <c r="I266" i="2" s="1"/>
  <c r="G265" i="2"/>
  <c r="I265" i="2" s="1"/>
  <c r="G264" i="2"/>
  <c r="I264" i="2" s="1"/>
  <c r="G263" i="2"/>
  <c r="I263" i="2" s="1"/>
  <c r="G262" i="2"/>
  <c r="I262" i="2" s="1"/>
  <c r="G261" i="2"/>
  <c r="I261" i="2" s="1"/>
  <c r="G260" i="2"/>
  <c r="I260" i="2" s="1"/>
  <c r="G259" i="2"/>
  <c r="I259" i="2" s="1"/>
  <c r="G258" i="2"/>
  <c r="I258" i="2" s="1"/>
  <c r="G256" i="2"/>
  <c r="I256" i="2" s="1"/>
  <c r="G255" i="2"/>
  <c r="I255" i="2" s="1"/>
  <c r="G254" i="2"/>
  <c r="I254" i="2" s="1"/>
  <c r="G253" i="2"/>
  <c r="I253" i="2" s="1"/>
  <c r="G252" i="2"/>
  <c r="I252" i="2" s="1"/>
  <c r="G251" i="2"/>
  <c r="I251" i="2" s="1"/>
  <c r="G250" i="2"/>
  <c r="I250" i="2" s="1"/>
  <c r="G249" i="2"/>
  <c r="I249" i="2" s="1"/>
  <c r="G248" i="2"/>
  <c r="I248" i="2" s="1"/>
  <c r="G247" i="2"/>
  <c r="I247" i="2" s="1"/>
  <c r="G246" i="2"/>
  <c r="I246" i="2" s="1"/>
  <c r="G245" i="2"/>
  <c r="I245" i="2" s="1"/>
  <c r="G243" i="2"/>
  <c r="I243" i="2" s="1"/>
  <c r="G242" i="2"/>
  <c r="I242" i="2" s="1"/>
  <c r="G241" i="2"/>
  <c r="I241" i="2" s="1"/>
  <c r="G240" i="2"/>
  <c r="I240" i="2" s="1"/>
  <c r="G239" i="2"/>
  <c r="I239" i="2" s="1"/>
  <c r="G238" i="2"/>
  <c r="I238" i="2" s="1"/>
  <c r="G237" i="2"/>
  <c r="I237" i="2" s="1"/>
  <c r="G236" i="2"/>
  <c r="I236" i="2" s="1"/>
  <c r="G235" i="2"/>
  <c r="I235" i="2" s="1"/>
  <c r="G234" i="2"/>
  <c r="I234" i="2" s="1"/>
  <c r="G233" i="2"/>
  <c r="I233" i="2" s="1"/>
  <c r="G231" i="2"/>
  <c r="I231" i="2" s="1"/>
  <c r="G230" i="2"/>
  <c r="I230" i="2" s="1"/>
  <c r="G229" i="2"/>
  <c r="I229" i="2" s="1"/>
  <c r="G228" i="2"/>
  <c r="I228" i="2" s="1"/>
  <c r="G227" i="2"/>
  <c r="I227" i="2" s="1"/>
  <c r="G226" i="2"/>
  <c r="I226" i="2" s="1"/>
  <c r="G225" i="2"/>
  <c r="I225" i="2" s="1"/>
  <c r="G224" i="2"/>
  <c r="I224" i="2" s="1"/>
  <c r="G223" i="2"/>
  <c r="I223" i="2" s="1"/>
  <c r="G222" i="2"/>
  <c r="I222" i="2" s="1"/>
  <c r="G221" i="2"/>
  <c r="I221" i="2" s="1"/>
  <c r="G220" i="2"/>
  <c r="I220" i="2" s="1"/>
  <c r="G218" i="2"/>
  <c r="I218" i="2" s="1"/>
  <c r="G217" i="2"/>
  <c r="I217" i="2" s="1"/>
  <c r="G216" i="2"/>
  <c r="I216" i="2" s="1"/>
  <c r="G215" i="2"/>
  <c r="I215" i="2" s="1"/>
  <c r="G214" i="2"/>
  <c r="I214" i="2" s="1"/>
  <c r="G213" i="2"/>
  <c r="I213" i="2" s="1"/>
  <c r="G212" i="2"/>
  <c r="I212" i="2" s="1"/>
  <c r="G211" i="2"/>
  <c r="I211" i="2" s="1"/>
  <c r="G210" i="2"/>
  <c r="I210" i="2" s="1"/>
  <c r="G209" i="2"/>
  <c r="I209" i="2" s="1"/>
  <c r="G208" i="2"/>
  <c r="I208" i="2" s="1"/>
  <c r="G206" i="2"/>
  <c r="I206" i="2" s="1"/>
  <c r="G205" i="2"/>
  <c r="I205" i="2" s="1"/>
  <c r="G204" i="2"/>
  <c r="I204" i="2" s="1"/>
  <c r="G203" i="2"/>
  <c r="I203" i="2" s="1"/>
  <c r="G202" i="2"/>
  <c r="I202" i="2" s="1"/>
  <c r="G201" i="2"/>
  <c r="I201" i="2" s="1"/>
  <c r="G200" i="2"/>
  <c r="I200" i="2" s="1"/>
  <c r="G199" i="2"/>
  <c r="I199" i="2" s="1"/>
  <c r="G198" i="2"/>
  <c r="I198" i="2" s="1"/>
  <c r="G197" i="2"/>
  <c r="I197" i="2" s="1"/>
  <c r="G196" i="2"/>
  <c r="I196" i="2" s="1"/>
  <c r="G194" i="2"/>
  <c r="I194" i="2" s="1"/>
  <c r="G193" i="2"/>
  <c r="I193" i="2" s="1"/>
  <c r="G192" i="2"/>
  <c r="I192" i="2" s="1"/>
  <c r="G191" i="2"/>
  <c r="I191" i="2" s="1"/>
  <c r="G190" i="2"/>
  <c r="I190" i="2" s="1"/>
  <c r="G189" i="2"/>
  <c r="I189" i="2" s="1"/>
  <c r="G188" i="2"/>
  <c r="I188" i="2" s="1"/>
  <c r="G187" i="2"/>
  <c r="I187" i="2" s="1"/>
  <c r="G186" i="2"/>
  <c r="I186" i="2" s="1"/>
  <c r="G185" i="2"/>
  <c r="I185" i="2" s="1"/>
  <c r="G184" i="2"/>
  <c r="I184" i="2" s="1"/>
  <c r="G183" i="2"/>
  <c r="I183" i="2" s="1"/>
  <c r="G182" i="2"/>
  <c r="I182" i="2" s="1"/>
  <c r="G181" i="2"/>
  <c r="I181" i="2" s="1"/>
  <c r="G180" i="2"/>
  <c r="I180" i="2" s="1"/>
  <c r="G179" i="2"/>
  <c r="I179" i="2" s="1"/>
  <c r="G178" i="2"/>
  <c r="I178" i="2" s="1"/>
  <c r="G177" i="2"/>
  <c r="I177" i="2" s="1"/>
  <c r="G176" i="2"/>
  <c r="I176" i="2" s="1"/>
  <c r="G175" i="2"/>
  <c r="I175" i="2" s="1"/>
  <c r="G174" i="2"/>
  <c r="I174" i="2" s="1"/>
  <c r="G172" i="2"/>
  <c r="I172" i="2" s="1"/>
  <c r="G171" i="2"/>
  <c r="I171" i="2" s="1"/>
  <c r="G170" i="2"/>
  <c r="I170" i="2" s="1"/>
  <c r="G169" i="2"/>
  <c r="I169" i="2" s="1"/>
  <c r="G168" i="2"/>
  <c r="I168" i="2" s="1"/>
  <c r="G167" i="2"/>
  <c r="I167" i="2" s="1"/>
  <c r="G166" i="2"/>
  <c r="I166" i="2" s="1"/>
  <c r="G165" i="2"/>
  <c r="I165" i="2" s="1"/>
  <c r="G164" i="2"/>
  <c r="I164" i="2" s="1"/>
  <c r="G163" i="2"/>
  <c r="I163" i="2" s="1"/>
  <c r="G162" i="2"/>
  <c r="I162" i="2" s="1"/>
  <c r="G161" i="2"/>
  <c r="I161" i="2" s="1"/>
  <c r="G160" i="2"/>
  <c r="I160" i="2" s="1"/>
  <c r="G159" i="2"/>
  <c r="I159" i="2" s="1"/>
  <c r="G158" i="2"/>
  <c r="I158" i="2" s="1"/>
  <c r="G157" i="2"/>
  <c r="I157" i="2" s="1"/>
  <c r="G156" i="2"/>
  <c r="I156" i="2" s="1"/>
  <c r="G155" i="2"/>
  <c r="I155" i="2" s="1"/>
  <c r="G154" i="2"/>
  <c r="I154" i="2" s="1"/>
  <c r="G153" i="2"/>
  <c r="I153" i="2" s="1"/>
  <c r="G152" i="2"/>
  <c r="I152" i="2" s="1"/>
  <c r="G150" i="2"/>
  <c r="I150" i="2" s="1"/>
  <c r="G149" i="2"/>
  <c r="I149" i="2" s="1"/>
  <c r="G148" i="2"/>
  <c r="I148" i="2" s="1"/>
  <c r="G147" i="2"/>
  <c r="I147" i="2" s="1"/>
  <c r="G146" i="2"/>
  <c r="I146" i="2" s="1"/>
  <c r="G145" i="2"/>
  <c r="I145" i="2" s="1"/>
  <c r="G144" i="2"/>
  <c r="I144" i="2" s="1"/>
  <c r="G143" i="2"/>
  <c r="I143" i="2" s="1"/>
  <c r="G142" i="2"/>
  <c r="I142" i="2" s="1"/>
  <c r="G141" i="2"/>
  <c r="I141" i="2" s="1"/>
  <c r="G140" i="2"/>
  <c r="I140" i="2" s="1"/>
  <c r="G139" i="2"/>
  <c r="I139" i="2" s="1"/>
  <c r="G138" i="2"/>
  <c r="I138" i="2" s="1"/>
  <c r="G137" i="2"/>
  <c r="I137" i="2" s="1"/>
  <c r="G136" i="2"/>
  <c r="I136" i="2" s="1"/>
  <c r="G135" i="2"/>
  <c r="I135" i="2" s="1"/>
  <c r="G134" i="2"/>
  <c r="I134" i="2" s="1"/>
  <c r="G133" i="2"/>
  <c r="I133" i="2" s="1"/>
  <c r="G132" i="2"/>
  <c r="I132" i="2" s="1"/>
  <c r="G131" i="2"/>
  <c r="I131" i="2" s="1"/>
  <c r="G130" i="2"/>
  <c r="I130" i="2" s="1"/>
  <c r="G128" i="2"/>
  <c r="I128" i="2" s="1"/>
  <c r="G127" i="2"/>
  <c r="I127" i="2" s="1"/>
  <c r="G126" i="2"/>
  <c r="I126" i="2" s="1"/>
  <c r="G125" i="2"/>
  <c r="I125" i="2" s="1"/>
  <c r="G124" i="2"/>
  <c r="I124" i="2" s="1"/>
  <c r="G123" i="2"/>
  <c r="I123" i="2" s="1"/>
  <c r="G122" i="2"/>
  <c r="I122" i="2" s="1"/>
  <c r="G121" i="2"/>
  <c r="I121" i="2" s="1"/>
  <c r="G119" i="2"/>
  <c r="I119" i="2" s="1"/>
  <c r="G118" i="2"/>
  <c r="I118" i="2" s="1"/>
  <c r="G117" i="2"/>
  <c r="I117" i="2" s="1"/>
  <c r="G116" i="2"/>
  <c r="I116" i="2" s="1"/>
  <c r="G115" i="2"/>
  <c r="I115" i="2" s="1"/>
  <c r="G114" i="2"/>
  <c r="I114" i="2" s="1"/>
  <c r="G113" i="2"/>
  <c r="I113" i="2" s="1"/>
  <c r="G112" i="2"/>
  <c r="I112" i="2" s="1"/>
  <c r="G111" i="2"/>
  <c r="I111" i="2" s="1"/>
  <c r="G110" i="2"/>
  <c r="I110" i="2" s="1"/>
  <c r="G109" i="2"/>
  <c r="I109" i="2" s="1"/>
  <c r="G108" i="2"/>
  <c r="I108" i="2" s="1"/>
  <c r="G107" i="2"/>
  <c r="I107" i="2" s="1"/>
  <c r="G106" i="2"/>
  <c r="I106" i="2" s="1"/>
  <c r="G105" i="2"/>
  <c r="I105" i="2" s="1"/>
  <c r="G104" i="2"/>
  <c r="I104" i="2" s="1"/>
  <c r="G103" i="2"/>
  <c r="I103" i="2" s="1"/>
  <c r="G102" i="2"/>
  <c r="I102" i="2" s="1"/>
  <c r="G101" i="2"/>
  <c r="I101" i="2" s="1"/>
  <c r="G100" i="2"/>
  <c r="I100" i="2" s="1"/>
  <c r="G99" i="2"/>
  <c r="I99" i="2" s="1"/>
  <c r="G97" i="2"/>
  <c r="I97" i="2" s="1"/>
  <c r="G96" i="2"/>
  <c r="I96" i="2" s="1"/>
  <c r="G95" i="2"/>
  <c r="I95" i="2" s="1"/>
  <c r="G94" i="2"/>
  <c r="I94" i="2" s="1"/>
  <c r="G93" i="2"/>
  <c r="I93" i="2" s="1"/>
  <c r="G92" i="2"/>
  <c r="I92" i="2" s="1"/>
  <c r="G91" i="2"/>
  <c r="I91" i="2" s="1"/>
  <c r="G90" i="2"/>
  <c r="I90" i="2" s="1"/>
  <c r="G86" i="2"/>
  <c r="I86" i="2" s="1"/>
  <c r="G85" i="2"/>
  <c r="I85" i="2" s="1"/>
  <c r="G84" i="2"/>
  <c r="I84" i="2" s="1"/>
  <c r="G83" i="2"/>
  <c r="I83" i="2" s="1"/>
  <c r="G82" i="2"/>
  <c r="I82" i="2" s="1"/>
  <c r="G81" i="2"/>
  <c r="I81" i="2" s="1"/>
  <c r="G80" i="2"/>
  <c r="I80" i="2" s="1"/>
  <c r="G79" i="2"/>
  <c r="I79" i="2" s="1"/>
  <c r="G77" i="2"/>
  <c r="I77" i="2" s="1"/>
  <c r="G76" i="2"/>
  <c r="I76" i="2" s="1"/>
  <c r="G75" i="2"/>
  <c r="I75" i="2" s="1"/>
  <c r="G74" i="2"/>
  <c r="I74" i="2" s="1"/>
  <c r="G73" i="2"/>
  <c r="I73" i="2" s="1"/>
  <c r="G72" i="2"/>
  <c r="I72" i="2" s="1"/>
  <c r="G71" i="2"/>
  <c r="I71" i="2" s="1"/>
  <c r="G70" i="2"/>
  <c r="I70" i="2" s="1"/>
  <c r="G68" i="2"/>
  <c r="I68" i="2" s="1"/>
  <c r="G67" i="2"/>
  <c r="I67" i="2" s="1"/>
  <c r="G66" i="2"/>
  <c r="I66" i="2" s="1"/>
  <c r="G65" i="2"/>
  <c r="I65" i="2" s="1"/>
  <c r="G64" i="2"/>
  <c r="I64" i="2" s="1"/>
  <c r="G63" i="2"/>
  <c r="I63" i="2" s="1"/>
  <c r="G62" i="2"/>
  <c r="I62" i="2" s="1"/>
  <c r="G61" i="2"/>
  <c r="I61" i="2" s="1"/>
  <c r="G60" i="2"/>
  <c r="I60" i="2" s="1"/>
  <c r="G59" i="2"/>
  <c r="I59" i="2" s="1"/>
  <c r="G57" i="2"/>
  <c r="I57" i="2" s="1"/>
  <c r="G56" i="2"/>
  <c r="I56" i="2" s="1"/>
  <c r="G55" i="2"/>
  <c r="I55" i="2" s="1"/>
  <c r="G54" i="2"/>
  <c r="I54" i="2" s="1"/>
  <c r="G53" i="2"/>
  <c r="I53" i="2" s="1"/>
  <c r="G52" i="2"/>
  <c r="I52" i="2" s="1"/>
  <c r="G51" i="2"/>
  <c r="I51" i="2" s="1"/>
  <c r="G50" i="2"/>
  <c r="I50" i="2" s="1"/>
  <c r="G49" i="2"/>
  <c r="I49" i="2" s="1"/>
  <c r="G48" i="2"/>
  <c r="I48" i="2" s="1"/>
  <c r="G44" i="2"/>
  <c r="I44" i="2" s="1"/>
  <c r="G43" i="2"/>
  <c r="I43" i="2" s="1"/>
  <c r="G42" i="2"/>
  <c r="I42" i="2" s="1"/>
  <c r="G41" i="2"/>
  <c r="I41" i="2" s="1"/>
  <c r="G40" i="2"/>
  <c r="I40" i="2" s="1"/>
  <c r="G39" i="2"/>
  <c r="I39" i="2" s="1"/>
  <c r="G38" i="2"/>
  <c r="I38" i="2" s="1"/>
  <c r="G37" i="2"/>
  <c r="I37" i="2" s="1"/>
  <c r="G36" i="2"/>
  <c r="I36" i="2" s="1"/>
  <c r="G34" i="2"/>
  <c r="I34" i="2" s="1"/>
  <c r="G33" i="2"/>
  <c r="I33" i="2" s="1"/>
  <c r="G32" i="2"/>
  <c r="I32" i="2" s="1"/>
  <c r="G31" i="2"/>
  <c r="I31" i="2" s="1"/>
  <c r="G30" i="2"/>
  <c r="I30" i="2" s="1"/>
  <c r="G29" i="2"/>
  <c r="I29" i="2" s="1"/>
  <c r="G28" i="2"/>
  <c r="I28" i="2" s="1"/>
  <c r="G27" i="2"/>
  <c r="I27" i="2" s="1"/>
  <c r="G26" i="2"/>
  <c r="I26" i="2" s="1"/>
  <c r="G25" i="2"/>
  <c r="I25" i="2" s="1"/>
  <c r="G24" i="2"/>
  <c r="I24" i="2" s="1"/>
  <c r="G23" i="2"/>
  <c r="I23" i="2" s="1"/>
  <c r="G21" i="2"/>
  <c r="I21" i="2" s="1"/>
  <c r="G20" i="2"/>
  <c r="I20" i="2" s="1"/>
  <c r="G19" i="2"/>
  <c r="I19" i="2" s="1"/>
  <c r="G18" i="2"/>
  <c r="I18" i="2" s="1"/>
  <c r="G17" i="2"/>
  <c r="I17" i="2" s="1"/>
  <c r="G16" i="2"/>
  <c r="I16" i="2" s="1"/>
  <c r="G15" i="2"/>
  <c r="I15" i="2" s="1"/>
  <c r="G14" i="2"/>
  <c r="I14" i="2" s="1"/>
  <c r="G13" i="2"/>
  <c r="I13" i="2" s="1"/>
  <c r="I5" i="3" l="1"/>
  <c r="I6" i="3" s="1"/>
  <c r="I5" i="2"/>
  <c r="H97" i="19"/>
  <c r="J97" i="19" s="1"/>
  <c r="H98" i="19"/>
  <c r="J98" i="19" s="1"/>
  <c r="H99" i="19"/>
  <c r="J99" i="19" s="1"/>
  <c r="H48" i="19"/>
  <c r="J48" i="19" s="1"/>
  <c r="H49" i="19"/>
  <c r="J49" i="19" s="1"/>
  <c r="H50" i="19"/>
  <c r="J50" i="19" s="1"/>
  <c r="H51" i="19"/>
  <c r="J51" i="19" s="1"/>
  <c r="H52" i="19"/>
  <c r="J52" i="19" s="1"/>
  <c r="H53" i="19"/>
  <c r="J53" i="19" s="1"/>
  <c r="H54" i="19"/>
  <c r="J54" i="19" s="1"/>
  <c r="H55" i="19"/>
  <c r="J55" i="19" s="1"/>
  <c r="H393" i="19"/>
  <c r="J393" i="19" s="1"/>
  <c r="H394" i="19"/>
  <c r="J394" i="19" s="1"/>
  <c r="H395" i="19"/>
  <c r="J395" i="19" s="1"/>
  <c r="H396" i="19"/>
  <c r="J396" i="19" s="1"/>
  <c r="H397" i="19"/>
  <c r="J397" i="19" s="1"/>
  <c r="H398" i="19"/>
  <c r="J398" i="19" s="1"/>
  <c r="H35" i="19"/>
  <c r="J35" i="19" s="1"/>
  <c r="H166" i="19"/>
  <c r="J166" i="19" s="1"/>
  <c r="H167" i="19"/>
  <c r="J167" i="19" s="1"/>
  <c r="H63" i="19"/>
  <c r="J63" i="19" s="1"/>
  <c r="H64" i="19"/>
  <c r="J64" i="19" s="1"/>
  <c r="H65" i="19"/>
  <c r="J65" i="19" s="1"/>
  <c r="H66" i="19"/>
  <c r="J66" i="19" s="1"/>
  <c r="H9" i="19" l="1"/>
  <c r="J9" i="19" s="1"/>
  <c r="J101" i="21" l="1"/>
  <c r="L101" i="21" s="1"/>
  <c r="J100" i="21"/>
  <c r="L100" i="21" s="1"/>
  <c r="J99" i="21"/>
  <c r="L99" i="21" s="1"/>
  <c r="J93" i="21"/>
  <c r="L93" i="21" s="1"/>
  <c r="J92" i="21"/>
  <c r="L92" i="21" s="1"/>
  <c r="J91" i="21"/>
  <c r="L91" i="21" s="1"/>
  <c r="J88" i="21"/>
  <c r="L88" i="21" s="1"/>
  <c r="J87" i="21"/>
  <c r="L87" i="21" s="1"/>
  <c r="J86" i="21"/>
  <c r="L86" i="21" s="1"/>
  <c r="J85" i="21"/>
  <c r="L85" i="21" s="1"/>
  <c r="J84" i="21"/>
  <c r="L84" i="21" s="1"/>
  <c r="J83" i="21"/>
  <c r="L83" i="21" s="1"/>
  <c r="J76" i="21"/>
  <c r="L76" i="21" s="1"/>
  <c r="J75" i="21"/>
  <c r="L75" i="21" s="1"/>
  <c r="J69" i="21"/>
  <c r="L69" i="21" s="1"/>
  <c r="J68" i="21"/>
  <c r="L68" i="21" s="1"/>
  <c r="J67" i="21"/>
  <c r="L67" i="21" s="1"/>
  <c r="J63" i="21"/>
  <c r="L63" i="21" s="1"/>
  <c r="J62" i="21"/>
  <c r="L62" i="21" s="1"/>
  <c r="J61" i="21"/>
  <c r="L61" i="21" s="1"/>
  <c r="J60" i="21"/>
  <c r="L60" i="21" s="1"/>
  <c r="J59" i="21"/>
  <c r="L59" i="21" s="1"/>
  <c r="J58" i="21"/>
  <c r="L58" i="21" s="1"/>
  <c r="J55" i="21"/>
  <c r="L55" i="21" s="1"/>
  <c r="J54" i="21"/>
  <c r="L54" i="21" s="1"/>
  <c r="J53" i="21"/>
  <c r="L53" i="21" s="1"/>
  <c r="J52" i="21"/>
  <c r="L52" i="21" s="1"/>
  <c r="J51" i="21"/>
  <c r="L51" i="21" s="1"/>
  <c r="J50" i="21"/>
  <c r="L50" i="21" s="1"/>
  <c r="J49" i="21"/>
  <c r="L49" i="21" s="1"/>
  <c r="J43" i="21"/>
  <c r="L43" i="21" s="1"/>
  <c r="J42" i="21"/>
  <c r="L42" i="21" s="1"/>
  <c r="J41" i="21"/>
  <c r="L41" i="21" s="1"/>
  <c r="J37" i="21"/>
  <c r="L37" i="21" s="1"/>
  <c r="J36" i="21"/>
  <c r="L36" i="21" s="1"/>
  <c r="J35" i="21"/>
  <c r="L35" i="21" s="1"/>
  <c r="J34" i="21"/>
  <c r="L34" i="21" s="1"/>
  <c r="J33" i="21"/>
  <c r="L33" i="21" s="1"/>
  <c r="J32" i="21"/>
  <c r="L32" i="21" s="1"/>
  <c r="J30" i="21"/>
  <c r="L30" i="21" s="1"/>
  <c r="J29" i="21"/>
  <c r="L29" i="21" s="1"/>
  <c r="J28" i="21"/>
  <c r="L28" i="21" s="1"/>
  <c r="J27" i="21"/>
  <c r="L27" i="21" s="1"/>
  <c r="J26" i="21"/>
  <c r="L26" i="21" s="1"/>
  <c r="J25" i="21"/>
  <c r="L25" i="21" s="1"/>
  <c r="J24" i="21"/>
  <c r="L24" i="21" s="1"/>
  <c r="J19" i="21"/>
  <c r="L19" i="21" s="1"/>
  <c r="J18" i="21"/>
  <c r="L18" i="21" s="1"/>
  <c r="J17" i="21"/>
  <c r="L17" i="21" s="1"/>
  <c r="J16" i="21"/>
  <c r="L16" i="21" s="1"/>
  <c r="J10" i="21"/>
  <c r="L10" i="21" s="1"/>
  <c r="J9" i="21"/>
  <c r="L9" i="21" s="1"/>
  <c r="J8" i="21"/>
  <c r="L8" i="21" s="1"/>
  <c r="L5" i="21" l="1"/>
  <c r="B11" i="1" s="1"/>
  <c r="I103" i="5" l="1"/>
  <c r="K103" i="5" s="1"/>
  <c r="I102" i="5"/>
  <c r="K102" i="5" s="1"/>
  <c r="I101" i="5"/>
  <c r="K101" i="5" s="1"/>
  <c r="I99" i="5"/>
  <c r="K99" i="5" s="1"/>
  <c r="I98" i="5"/>
  <c r="K98" i="5" s="1"/>
  <c r="I97" i="5"/>
  <c r="K97" i="5" s="1"/>
  <c r="I96" i="5"/>
  <c r="K96" i="5" s="1"/>
  <c r="I95" i="5"/>
  <c r="K95" i="5" s="1"/>
  <c r="I94" i="5"/>
  <c r="K94" i="5" s="1"/>
  <c r="I93" i="5"/>
  <c r="K93" i="5" s="1"/>
  <c r="I91" i="5"/>
  <c r="K91" i="5" s="1"/>
  <c r="I90" i="5"/>
  <c r="K90" i="5" s="1"/>
  <c r="I88" i="5"/>
  <c r="K88" i="5" s="1"/>
  <c r="I87" i="5"/>
  <c r="K87" i="5" s="1"/>
  <c r="I86" i="5"/>
  <c r="K86" i="5" s="1"/>
  <c r="I85" i="5"/>
  <c r="K85" i="5" s="1"/>
  <c r="I84" i="5"/>
  <c r="K84" i="5" s="1"/>
  <c r="I83" i="5"/>
  <c r="K83" i="5" s="1"/>
  <c r="I82" i="5"/>
  <c r="K82" i="5" s="1"/>
  <c r="I79" i="5"/>
  <c r="K79" i="5" s="1"/>
  <c r="I78" i="5"/>
  <c r="K78" i="5" s="1"/>
  <c r="I77" i="5"/>
  <c r="K77" i="5" s="1"/>
  <c r="I76" i="5"/>
  <c r="K76" i="5" s="1"/>
  <c r="I74" i="5"/>
  <c r="K74" i="5" s="1"/>
  <c r="I73" i="5"/>
  <c r="K73" i="5" s="1"/>
  <c r="I72" i="5"/>
  <c r="K72" i="5" s="1"/>
  <c r="I71" i="5"/>
  <c r="K71" i="5" s="1"/>
  <c r="I70" i="5"/>
  <c r="K70" i="5" s="1"/>
  <c r="I69" i="5"/>
  <c r="K69" i="5" s="1"/>
  <c r="I68" i="5"/>
  <c r="K68" i="5" s="1"/>
  <c r="I65" i="5"/>
  <c r="K65" i="5" s="1"/>
  <c r="I64" i="5"/>
  <c r="K64" i="5" s="1"/>
  <c r="I62" i="5"/>
  <c r="K62" i="5" s="1"/>
  <c r="I61" i="5"/>
  <c r="K61" i="5" s="1"/>
  <c r="I60" i="5"/>
  <c r="K60" i="5" s="1"/>
  <c r="I59" i="5"/>
  <c r="K59" i="5" s="1"/>
  <c r="I57" i="5"/>
  <c r="K57" i="5" s="1"/>
  <c r="I56" i="5"/>
  <c r="K56" i="5" s="1"/>
  <c r="I55" i="5"/>
  <c r="K55" i="5" s="1"/>
  <c r="I54" i="5"/>
  <c r="K54" i="5" s="1"/>
  <c r="I53" i="5"/>
  <c r="K53" i="5" s="1"/>
  <c r="I52" i="5"/>
  <c r="K52" i="5" s="1"/>
  <c r="I51" i="5"/>
  <c r="K51" i="5" s="1"/>
  <c r="I50" i="5"/>
  <c r="K50" i="5" s="1"/>
  <c r="I48" i="5"/>
  <c r="K48" i="5" s="1"/>
  <c r="I47" i="5"/>
  <c r="K47" i="5" s="1"/>
  <c r="I46" i="5"/>
  <c r="K46" i="5" s="1"/>
  <c r="I45" i="5"/>
  <c r="K45" i="5" s="1"/>
  <c r="I43" i="5"/>
  <c r="K43" i="5" s="1"/>
  <c r="I42" i="5"/>
  <c r="K42" i="5" s="1"/>
  <c r="I41" i="5"/>
  <c r="K41" i="5" s="1"/>
  <c r="I39" i="5"/>
  <c r="K39" i="5" s="1"/>
  <c r="I38" i="5"/>
  <c r="K38" i="5" s="1"/>
  <c r="I37" i="5"/>
  <c r="K37" i="5" s="1"/>
  <c r="I35" i="5"/>
  <c r="K35" i="5" s="1"/>
  <c r="I34" i="5"/>
  <c r="K34" i="5" s="1"/>
  <c r="I33" i="5"/>
  <c r="K33" i="5" s="1"/>
  <c r="I32" i="5"/>
  <c r="K32" i="5" s="1"/>
  <c r="I31" i="5"/>
  <c r="K31" i="5" s="1"/>
  <c r="I30" i="5"/>
  <c r="K30" i="5" s="1"/>
  <c r="I29" i="5"/>
  <c r="K29" i="5" s="1"/>
  <c r="I28" i="5"/>
  <c r="K28" i="5" s="1"/>
  <c r="I27" i="5"/>
  <c r="K27" i="5" s="1"/>
  <c r="I26" i="5"/>
  <c r="K26" i="5" s="1"/>
  <c r="I25" i="5"/>
  <c r="K25" i="5" s="1"/>
  <c r="I24" i="5"/>
  <c r="K24" i="5" s="1"/>
  <c r="I23" i="5"/>
  <c r="K23" i="5" s="1"/>
  <c r="I22" i="5"/>
  <c r="K22" i="5" s="1"/>
  <c r="I21" i="5"/>
  <c r="K21" i="5" s="1"/>
  <c r="I20" i="5"/>
  <c r="K20" i="5" s="1"/>
  <c r="I16" i="5"/>
  <c r="K16" i="5" s="1"/>
  <c r="I15" i="5"/>
  <c r="K15" i="5" s="1"/>
  <c r="I14" i="5"/>
  <c r="K14" i="5" s="1"/>
  <c r="I13" i="5"/>
  <c r="K13" i="5" s="1"/>
  <c r="I12" i="5"/>
  <c r="K12" i="5" s="1"/>
  <c r="I11" i="5"/>
  <c r="K11" i="5" s="1"/>
  <c r="I10" i="5"/>
  <c r="K10" i="5" s="1"/>
  <c r="I9" i="5"/>
  <c r="K9" i="5" s="1"/>
  <c r="I8" i="5"/>
  <c r="K8" i="5" s="1"/>
  <c r="H38" i="17"/>
  <c r="J38" i="17" s="1"/>
  <c r="H37" i="17"/>
  <c r="J37" i="17" s="1"/>
  <c r="H40" i="17"/>
  <c r="J40" i="17" s="1"/>
  <c r="H39" i="17"/>
  <c r="J39" i="17" s="1"/>
  <c r="H41" i="17"/>
  <c r="J41" i="17" s="1"/>
  <c r="H376" i="19"/>
  <c r="J376" i="19" s="1"/>
  <c r="H377" i="19"/>
  <c r="J377" i="19" s="1"/>
  <c r="H378" i="19"/>
  <c r="J378" i="19" s="1"/>
  <c r="H379" i="19"/>
  <c r="J379" i="19" s="1"/>
  <c r="H381" i="19"/>
  <c r="J381" i="19" s="1"/>
  <c r="H382" i="19"/>
  <c r="J382" i="19" s="1"/>
  <c r="H383" i="19"/>
  <c r="J383" i="19" s="1"/>
  <c r="H384" i="19"/>
  <c r="J384" i="19" s="1"/>
  <c r="H385" i="19"/>
  <c r="J385" i="19" s="1"/>
  <c r="H386" i="19"/>
  <c r="J386" i="19" s="1"/>
  <c r="H387" i="19"/>
  <c r="J387" i="19" s="1"/>
  <c r="H388" i="19"/>
  <c r="J388" i="19" s="1"/>
  <c r="H389" i="19"/>
  <c r="J389" i="19" s="1"/>
  <c r="H390" i="19"/>
  <c r="J390" i="19" s="1"/>
  <c r="H391" i="19"/>
  <c r="J391" i="19" s="1"/>
  <c r="H392" i="19"/>
  <c r="J392" i="19" s="1"/>
  <c r="I356" i="6"/>
  <c r="K356" i="6" s="1"/>
  <c r="I357" i="6"/>
  <c r="K357" i="6" s="1"/>
  <c r="I358" i="6"/>
  <c r="K358" i="6"/>
  <c r="I359" i="6"/>
  <c r="K359" i="6" s="1"/>
  <c r="I360" i="6"/>
  <c r="K360" i="6" s="1"/>
  <c r="I361" i="6"/>
  <c r="K361" i="6" s="1"/>
  <c r="I362" i="6"/>
  <c r="K362" i="6"/>
  <c r="I363" i="6"/>
  <c r="K363" i="6" s="1"/>
  <c r="I328" i="6"/>
  <c r="K328" i="6"/>
  <c r="I329" i="6"/>
  <c r="K329" i="6" s="1"/>
  <c r="I330" i="6"/>
  <c r="K330" i="6" s="1"/>
  <c r="I331" i="6"/>
  <c r="K331" i="6" s="1"/>
  <c r="K5" i="5" l="1"/>
  <c r="B16" i="1" s="1"/>
  <c r="C16" i="1" s="1"/>
  <c r="H37" i="19"/>
  <c r="J37" i="19" s="1"/>
  <c r="H15" i="19"/>
  <c r="J15" i="19" s="1"/>
  <c r="H199" i="17"/>
  <c r="J199" i="17" s="1"/>
  <c r="H198" i="17"/>
  <c r="J198" i="17" s="1"/>
  <c r="H196" i="17"/>
  <c r="J196" i="17" s="1"/>
  <c r="H195" i="17"/>
  <c r="J195" i="17" s="1"/>
  <c r="H193" i="17"/>
  <c r="J193" i="17" s="1"/>
  <c r="H192" i="17"/>
  <c r="J192" i="17" s="1"/>
  <c r="H191" i="17"/>
  <c r="J191" i="17" s="1"/>
  <c r="H190" i="17"/>
  <c r="J190" i="17" s="1"/>
  <c r="H189" i="17"/>
  <c r="J189" i="17" s="1"/>
  <c r="H188" i="17"/>
  <c r="J188" i="17" s="1"/>
  <c r="H186" i="17"/>
  <c r="J186" i="17" s="1"/>
  <c r="H185" i="17"/>
  <c r="J185" i="17" s="1"/>
  <c r="H184" i="17"/>
  <c r="J184" i="17" s="1"/>
  <c r="H183" i="17"/>
  <c r="J183" i="17" s="1"/>
  <c r="H182" i="17"/>
  <c r="J182" i="17" s="1"/>
  <c r="H181" i="17"/>
  <c r="J181" i="17" s="1"/>
  <c r="H180" i="17"/>
  <c r="J180" i="17" s="1"/>
  <c r="H179" i="17"/>
  <c r="J179" i="17" s="1"/>
  <c r="H178" i="17"/>
  <c r="J178" i="17" s="1"/>
  <c r="H177" i="17"/>
  <c r="J177" i="17" s="1"/>
  <c r="H176" i="17"/>
  <c r="J176" i="17" s="1"/>
  <c r="H175" i="17"/>
  <c r="J175" i="17" s="1"/>
  <c r="H174" i="17"/>
  <c r="J174" i="17" s="1"/>
  <c r="H173" i="17"/>
  <c r="J173" i="17" s="1"/>
  <c r="H172" i="17"/>
  <c r="J172" i="17" s="1"/>
  <c r="H171" i="17"/>
  <c r="J171" i="17" s="1"/>
  <c r="H170" i="17"/>
  <c r="J170" i="17" s="1"/>
  <c r="H169" i="17"/>
  <c r="J169" i="17" s="1"/>
  <c r="H168" i="17"/>
  <c r="J168" i="17" s="1"/>
  <c r="H167" i="17"/>
  <c r="J167" i="17" s="1"/>
  <c r="H166" i="17"/>
  <c r="J166" i="17" s="1"/>
  <c r="H165" i="17"/>
  <c r="J165" i="17" s="1"/>
  <c r="H164" i="17"/>
  <c r="J164" i="17" s="1"/>
  <c r="H163" i="17"/>
  <c r="J163" i="17" s="1"/>
  <c r="H162" i="17"/>
  <c r="J162" i="17" s="1"/>
  <c r="H161" i="17"/>
  <c r="J161" i="17" s="1"/>
  <c r="H160" i="17"/>
  <c r="J160" i="17" s="1"/>
  <c r="H159" i="17"/>
  <c r="J159" i="17" s="1"/>
  <c r="H158" i="17"/>
  <c r="J158" i="17" s="1"/>
  <c r="H157" i="17"/>
  <c r="J157" i="17" s="1"/>
  <c r="H156" i="17"/>
  <c r="J156" i="17" s="1"/>
  <c r="H155" i="17"/>
  <c r="J155" i="17" s="1"/>
  <c r="H154" i="17"/>
  <c r="J154" i="17" s="1"/>
  <c r="H153" i="17"/>
  <c r="J153" i="17" s="1"/>
  <c r="H152" i="17"/>
  <c r="J152" i="17" s="1"/>
  <c r="H151" i="17"/>
  <c r="J151" i="17" s="1"/>
  <c r="H150" i="17"/>
  <c r="J150" i="17" s="1"/>
  <c r="H149" i="17"/>
  <c r="J149" i="17" s="1"/>
  <c r="H148" i="17"/>
  <c r="J148" i="17" s="1"/>
  <c r="H147" i="17"/>
  <c r="J147" i="17" s="1"/>
  <c r="H146" i="17"/>
  <c r="J146" i="17" s="1"/>
  <c r="H145" i="17"/>
  <c r="J145" i="17" s="1"/>
  <c r="H144" i="17"/>
  <c r="J144" i="17" s="1"/>
  <c r="H143" i="17"/>
  <c r="J143" i="17" s="1"/>
  <c r="H142" i="17"/>
  <c r="J142" i="17" s="1"/>
  <c r="H141" i="17"/>
  <c r="J141" i="17" s="1"/>
  <c r="H140" i="17"/>
  <c r="J140" i="17" s="1"/>
  <c r="H139" i="17"/>
  <c r="J139" i="17" s="1"/>
  <c r="H138" i="17"/>
  <c r="J138" i="17" s="1"/>
  <c r="H137" i="17"/>
  <c r="J137" i="17" s="1"/>
  <c r="H136" i="17"/>
  <c r="J136" i="17" s="1"/>
  <c r="H135" i="17"/>
  <c r="J135" i="17" s="1"/>
  <c r="H134" i="17"/>
  <c r="J134" i="17" s="1"/>
  <c r="H133" i="17"/>
  <c r="J133" i="17" s="1"/>
  <c r="H132" i="17"/>
  <c r="J132" i="17" s="1"/>
  <c r="H131" i="17"/>
  <c r="J131" i="17" s="1"/>
  <c r="H130" i="17"/>
  <c r="J130" i="17" s="1"/>
  <c r="H129" i="17"/>
  <c r="J129" i="17" s="1"/>
  <c r="H128" i="17"/>
  <c r="J128" i="17" s="1"/>
  <c r="H127" i="17"/>
  <c r="J127" i="17" s="1"/>
  <c r="H126" i="17"/>
  <c r="J126" i="17" s="1"/>
  <c r="H125" i="17"/>
  <c r="J125" i="17" s="1"/>
  <c r="H124" i="17"/>
  <c r="J124" i="17" s="1"/>
  <c r="H123" i="17"/>
  <c r="J123" i="17" s="1"/>
  <c r="H122" i="17"/>
  <c r="J122" i="17" s="1"/>
  <c r="H121" i="17"/>
  <c r="J121" i="17" s="1"/>
  <c r="H120" i="17"/>
  <c r="J120" i="17" s="1"/>
  <c r="H119" i="17"/>
  <c r="J119" i="17" s="1"/>
  <c r="H118" i="17"/>
  <c r="J118" i="17" s="1"/>
  <c r="H117" i="17"/>
  <c r="J117" i="17" s="1"/>
  <c r="H116" i="17"/>
  <c r="J116" i="17" s="1"/>
  <c r="H115" i="17"/>
  <c r="J115" i="17" s="1"/>
  <c r="H114" i="17"/>
  <c r="J114" i="17" s="1"/>
  <c r="H112" i="17"/>
  <c r="J112" i="17" s="1"/>
  <c r="H110" i="17"/>
  <c r="J110" i="17" s="1"/>
  <c r="H109" i="17"/>
  <c r="J109" i="17" s="1"/>
  <c r="H108" i="17"/>
  <c r="J108" i="17" s="1"/>
  <c r="H106" i="17"/>
  <c r="J106" i="17" s="1"/>
  <c r="H105" i="17"/>
  <c r="J105" i="17" s="1"/>
  <c r="H103" i="17"/>
  <c r="J103" i="17" s="1"/>
  <c r="H102" i="17"/>
  <c r="J102" i="17" s="1"/>
  <c r="H101" i="17"/>
  <c r="J101" i="17" s="1"/>
  <c r="H100" i="17"/>
  <c r="J100" i="17" s="1"/>
  <c r="H98" i="17"/>
  <c r="J98" i="17" s="1"/>
  <c r="H97" i="17"/>
  <c r="J97" i="17" s="1"/>
  <c r="H95" i="17"/>
  <c r="J95" i="17" s="1"/>
  <c r="H94" i="17"/>
  <c r="J94" i="17" s="1"/>
  <c r="H93" i="17"/>
  <c r="J93" i="17" s="1"/>
  <c r="H91" i="17"/>
  <c r="J91" i="17" s="1"/>
  <c r="H90" i="17"/>
  <c r="J90" i="17" s="1"/>
  <c r="H89" i="17"/>
  <c r="J89" i="17" s="1"/>
  <c r="H88" i="17"/>
  <c r="J88" i="17" s="1"/>
  <c r="H87" i="17"/>
  <c r="J87" i="17" s="1"/>
  <c r="H86" i="17"/>
  <c r="J86" i="17" s="1"/>
  <c r="H83" i="17"/>
  <c r="J83" i="17" s="1"/>
  <c r="H81" i="17"/>
  <c r="J81" i="17" s="1"/>
  <c r="H80" i="17"/>
  <c r="J80" i="17" s="1"/>
  <c r="H79" i="17"/>
  <c r="J79" i="17" s="1"/>
  <c r="H78" i="17"/>
  <c r="J78" i="17" s="1"/>
  <c r="H77" i="17"/>
  <c r="J77" i="17" s="1"/>
  <c r="H76" i="17"/>
  <c r="J76" i="17" s="1"/>
  <c r="H75" i="17"/>
  <c r="J75" i="17" s="1"/>
  <c r="H74" i="17"/>
  <c r="J74" i="17" s="1"/>
  <c r="H72" i="17"/>
  <c r="J72" i="17" s="1"/>
  <c r="H71" i="17"/>
  <c r="J71" i="17" s="1"/>
  <c r="H70" i="17"/>
  <c r="J70" i="17" s="1"/>
  <c r="H69" i="17"/>
  <c r="J69" i="17" s="1"/>
  <c r="H68" i="17"/>
  <c r="J68" i="17" s="1"/>
  <c r="H66" i="17"/>
  <c r="J66" i="17" s="1"/>
  <c r="H65" i="17"/>
  <c r="J65" i="17" s="1"/>
  <c r="H64" i="17"/>
  <c r="J64" i="17" s="1"/>
  <c r="H63" i="17"/>
  <c r="J63" i="17" s="1"/>
  <c r="H62" i="17"/>
  <c r="J62" i="17" s="1"/>
  <c r="H61" i="17"/>
  <c r="J61" i="17" s="1"/>
  <c r="H60" i="17"/>
  <c r="J60" i="17" s="1"/>
  <c r="H59" i="17"/>
  <c r="J59" i="17" s="1"/>
  <c r="H57" i="17"/>
  <c r="J57" i="17" s="1"/>
  <c r="H56" i="17"/>
  <c r="J56" i="17" s="1"/>
  <c r="H55" i="17"/>
  <c r="J55" i="17" s="1"/>
  <c r="H54" i="17"/>
  <c r="J54" i="17" s="1"/>
  <c r="H53" i="17"/>
  <c r="J53" i="17" s="1"/>
  <c r="H52" i="17"/>
  <c r="J52" i="17" s="1"/>
  <c r="H51" i="17"/>
  <c r="J51" i="17" s="1"/>
  <c r="H50" i="17"/>
  <c r="J50" i="17" s="1"/>
  <c r="H49" i="17"/>
  <c r="J49" i="17" s="1"/>
  <c r="H48" i="17"/>
  <c r="J48" i="17" s="1"/>
  <c r="H47" i="17"/>
  <c r="J47" i="17" s="1"/>
  <c r="H46" i="17"/>
  <c r="J46" i="17" s="1"/>
  <c r="H45" i="17"/>
  <c r="J45" i="17" s="1"/>
  <c r="H44" i="17"/>
  <c r="J44" i="17" s="1"/>
  <c r="H43" i="17"/>
  <c r="J43" i="17" s="1"/>
  <c r="H35" i="17"/>
  <c r="J35" i="17" s="1"/>
  <c r="H34" i="17"/>
  <c r="J34" i="17" s="1"/>
  <c r="H33" i="17"/>
  <c r="J33" i="17" s="1"/>
  <c r="H32" i="17"/>
  <c r="J32" i="17" s="1"/>
  <c r="H31" i="17"/>
  <c r="J31" i="17" s="1"/>
  <c r="H29" i="17"/>
  <c r="J29" i="17" s="1"/>
  <c r="H28" i="17"/>
  <c r="J28" i="17" s="1"/>
  <c r="H27" i="17"/>
  <c r="J27" i="17" s="1"/>
  <c r="H26" i="17"/>
  <c r="J26" i="17" s="1"/>
  <c r="H25" i="17"/>
  <c r="J25" i="17" s="1"/>
  <c r="H24" i="17"/>
  <c r="J24" i="17" s="1"/>
  <c r="H23" i="17"/>
  <c r="J23" i="17" s="1"/>
  <c r="H22" i="17"/>
  <c r="J22" i="17" s="1"/>
  <c r="H21" i="17"/>
  <c r="J21" i="17" s="1"/>
  <c r="H20" i="17"/>
  <c r="J20" i="17" s="1"/>
  <c r="H19" i="17"/>
  <c r="J19" i="17" s="1"/>
  <c r="H18" i="17"/>
  <c r="J18" i="17" s="1"/>
  <c r="H16" i="17"/>
  <c r="J16" i="17" s="1"/>
  <c r="H15" i="17"/>
  <c r="J15" i="17" s="1"/>
  <c r="H14" i="17"/>
  <c r="J14" i="17" s="1"/>
  <c r="H12" i="17"/>
  <c r="J12" i="17" s="1"/>
  <c r="H11" i="17"/>
  <c r="J11" i="17" s="1"/>
  <c r="H10" i="17"/>
  <c r="J10" i="17" s="1"/>
  <c r="H9" i="17"/>
  <c r="J9" i="17" s="1"/>
  <c r="I678" i="6"/>
  <c r="K678" i="6" s="1"/>
  <c r="I677" i="6"/>
  <c r="K677" i="6" s="1"/>
  <c r="I676" i="6"/>
  <c r="K676" i="6" s="1"/>
  <c r="I675" i="6"/>
  <c r="K675" i="6" s="1"/>
  <c r="I674" i="6"/>
  <c r="K674" i="6" s="1"/>
  <c r="I673" i="6"/>
  <c r="K673" i="6" s="1"/>
  <c r="I672" i="6"/>
  <c r="K672" i="6" s="1"/>
  <c r="I671" i="6"/>
  <c r="K671" i="6" s="1"/>
  <c r="I670" i="6"/>
  <c r="K670" i="6" s="1"/>
  <c r="I669" i="6"/>
  <c r="K669" i="6" s="1"/>
  <c r="I668" i="6"/>
  <c r="K668" i="6" s="1"/>
  <c r="I667" i="6"/>
  <c r="K667" i="6" s="1"/>
  <c r="I665" i="6"/>
  <c r="K665" i="6" s="1"/>
  <c r="I663" i="6"/>
  <c r="K663" i="6" s="1"/>
  <c r="I661" i="6"/>
  <c r="K661" i="6" s="1"/>
  <c r="I660" i="6"/>
  <c r="K660" i="6" s="1"/>
  <c r="I658" i="6"/>
  <c r="K658" i="6" s="1"/>
  <c r="I657" i="6"/>
  <c r="K657" i="6" s="1"/>
  <c r="I656" i="6"/>
  <c r="K656" i="6" s="1"/>
  <c r="I655" i="6"/>
  <c r="K655" i="6" s="1"/>
  <c r="I654" i="6"/>
  <c r="K654" i="6" s="1"/>
  <c r="I653" i="6"/>
  <c r="K653" i="6" s="1"/>
  <c r="I652" i="6"/>
  <c r="K652" i="6" s="1"/>
  <c r="I651" i="6"/>
  <c r="K651" i="6" s="1"/>
  <c r="I650" i="6"/>
  <c r="K650" i="6" s="1"/>
  <c r="I649" i="6"/>
  <c r="K649" i="6" s="1"/>
  <c r="I648" i="6"/>
  <c r="K648" i="6" s="1"/>
  <c r="I647" i="6"/>
  <c r="K647" i="6" s="1"/>
  <c r="I646" i="6"/>
  <c r="K646" i="6" s="1"/>
  <c r="I645" i="6"/>
  <c r="K645" i="6" s="1"/>
  <c r="I643" i="6"/>
  <c r="K643" i="6" s="1"/>
  <c r="I642" i="6"/>
  <c r="K642" i="6" s="1"/>
  <c r="I641" i="6"/>
  <c r="K641" i="6" s="1"/>
  <c r="I640" i="6"/>
  <c r="K640" i="6" s="1"/>
  <c r="I638" i="6"/>
  <c r="K638" i="6" s="1"/>
  <c r="I637" i="6"/>
  <c r="K637" i="6" s="1"/>
  <c r="I636" i="6"/>
  <c r="K636" i="6" s="1"/>
  <c r="I635" i="6"/>
  <c r="K635" i="6" s="1"/>
  <c r="I634" i="6"/>
  <c r="K634" i="6" s="1"/>
  <c r="I633" i="6"/>
  <c r="K633" i="6" s="1"/>
  <c r="I632" i="6"/>
  <c r="K632" i="6" s="1"/>
  <c r="I631" i="6"/>
  <c r="K631" i="6" s="1"/>
  <c r="I629" i="6"/>
  <c r="K629" i="6" s="1"/>
  <c r="I628" i="6"/>
  <c r="K628" i="6" s="1"/>
  <c r="I627" i="6"/>
  <c r="K627" i="6" s="1"/>
  <c r="I626" i="6"/>
  <c r="K626" i="6" s="1"/>
  <c r="I625" i="6"/>
  <c r="K625" i="6" s="1"/>
  <c r="I624" i="6"/>
  <c r="K624" i="6" s="1"/>
  <c r="I623" i="6"/>
  <c r="K623" i="6" s="1"/>
  <c r="I622" i="6"/>
  <c r="K622" i="6" s="1"/>
  <c r="I619" i="6"/>
  <c r="K619" i="6" s="1"/>
  <c r="I618" i="6"/>
  <c r="K618" i="6" s="1"/>
  <c r="I616" i="6"/>
  <c r="K616" i="6" s="1"/>
  <c r="I615" i="6"/>
  <c r="K615" i="6" s="1"/>
  <c r="I614" i="6"/>
  <c r="K614" i="6" s="1"/>
  <c r="I612" i="6"/>
  <c r="K612" i="6" s="1"/>
  <c r="I611" i="6"/>
  <c r="K611" i="6" s="1"/>
  <c r="I610" i="6"/>
  <c r="K610" i="6" s="1"/>
  <c r="I609" i="6"/>
  <c r="K609" i="6" s="1"/>
  <c r="I608" i="6"/>
  <c r="K608" i="6" s="1"/>
  <c r="I607" i="6"/>
  <c r="K607" i="6" s="1"/>
  <c r="I606" i="6"/>
  <c r="K606" i="6" s="1"/>
  <c r="I605" i="6"/>
  <c r="K605" i="6" s="1"/>
  <c r="I604" i="6"/>
  <c r="K604" i="6" s="1"/>
  <c r="I603" i="6"/>
  <c r="K603" i="6" s="1"/>
  <c r="I602" i="6"/>
  <c r="K602" i="6" s="1"/>
  <c r="I601" i="6"/>
  <c r="K601" i="6" s="1"/>
  <c r="I600" i="6"/>
  <c r="K600" i="6" s="1"/>
  <c r="I599" i="6"/>
  <c r="K599" i="6" s="1"/>
  <c r="I598" i="6"/>
  <c r="K598" i="6" s="1"/>
  <c r="I596" i="6"/>
  <c r="K596" i="6" s="1"/>
  <c r="I595" i="6"/>
  <c r="K595" i="6" s="1"/>
  <c r="I594" i="6"/>
  <c r="K594" i="6" s="1"/>
  <c r="I592" i="6"/>
  <c r="K592" i="6" s="1"/>
  <c r="I591" i="6"/>
  <c r="K591" i="6" s="1"/>
  <c r="I589" i="6"/>
  <c r="K589" i="6" s="1"/>
  <c r="I588" i="6"/>
  <c r="K588" i="6" s="1"/>
  <c r="I587" i="6"/>
  <c r="K587" i="6" s="1"/>
  <c r="I585" i="6"/>
  <c r="K585" i="6" s="1"/>
  <c r="I584" i="6"/>
  <c r="K584" i="6" s="1"/>
  <c r="I583" i="6"/>
  <c r="K583" i="6" s="1"/>
  <c r="I582" i="6"/>
  <c r="K582" i="6" s="1"/>
  <c r="I580" i="6"/>
  <c r="K580" i="6" s="1"/>
  <c r="I579" i="6"/>
  <c r="K579" i="6" s="1"/>
  <c r="I578" i="6"/>
  <c r="K578" i="6" s="1"/>
  <c r="I577" i="6"/>
  <c r="K577" i="6" s="1"/>
  <c r="I576" i="6"/>
  <c r="K576" i="6" s="1"/>
  <c r="I575" i="6"/>
  <c r="K575" i="6" s="1"/>
  <c r="I574" i="6"/>
  <c r="K574" i="6" s="1"/>
  <c r="I573" i="6"/>
  <c r="K573" i="6" s="1"/>
  <c r="I572" i="6"/>
  <c r="K572" i="6" s="1"/>
  <c r="I571" i="6"/>
  <c r="K571" i="6" s="1"/>
  <c r="I570" i="6"/>
  <c r="K570" i="6" s="1"/>
  <c r="I568" i="6"/>
  <c r="K568" i="6" s="1"/>
  <c r="I567" i="6"/>
  <c r="K567" i="6" s="1"/>
  <c r="I566" i="6"/>
  <c r="K566" i="6" s="1"/>
  <c r="I565" i="6"/>
  <c r="K565" i="6" s="1"/>
  <c r="I564" i="6"/>
  <c r="K564" i="6" s="1"/>
  <c r="I563" i="6"/>
  <c r="K563" i="6" s="1"/>
  <c r="I562" i="6"/>
  <c r="K562" i="6" s="1"/>
  <c r="I561" i="6"/>
  <c r="K561" i="6" s="1"/>
  <c r="I560" i="6"/>
  <c r="K560" i="6" s="1"/>
  <c r="I558" i="6"/>
  <c r="K558" i="6" s="1"/>
  <c r="I557" i="6"/>
  <c r="K557" i="6" s="1"/>
  <c r="I556" i="6"/>
  <c r="K556" i="6" s="1"/>
  <c r="I554" i="6"/>
  <c r="K554" i="6" s="1"/>
  <c r="I553" i="6"/>
  <c r="K553" i="6" s="1"/>
  <c r="I552" i="6"/>
  <c r="K552" i="6" s="1"/>
  <c r="I550" i="6"/>
  <c r="K550" i="6" s="1"/>
  <c r="I549" i="6"/>
  <c r="K549" i="6" s="1"/>
  <c r="I548" i="6"/>
  <c r="K548" i="6" s="1"/>
  <c r="I547" i="6"/>
  <c r="K547" i="6" s="1"/>
  <c r="I546" i="6"/>
  <c r="K546" i="6" s="1"/>
  <c r="I543" i="6"/>
  <c r="K543" i="6" s="1"/>
  <c r="I542" i="6"/>
  <c r="K542" i="6" s="1"/>
  <c r="I540" i="6"/>
  <c r="K540" i="6" s="1"/>
  <c r="I539" i="6"/>
  <c r="K539" i="6" s="1"/>
  <c r="I538" i="6"/>
  <c r="K538" i="6" s="1"/>
  <c r="I537" i="6"/>
  <c r="K537" i="6" s="1"/>
  <c r="I536" i="6"/>
  <c r="K536" i="6" s="1"/>
  <c r="I534" i="6"/>
  <c r="K534" i="6" s="1"/>
  <c r="I533" i="6"/>
  <c r="K533" i="6" s="1"/>
  <c r="I530" i="6"/>
  <c r="K530" i="6" s="1"/>
  <c r="I528" i="6"/>
  <c r="K528" i="6" s="1"/>
  <c r="I527" i="6"/>
  <c r="K527" i="6" s="1"/>
  <c r="I526" i="6"/>
  <c r="K526" i="6" s="1"/>
  <c r="I525" i="6"/>
  <c r="K525" i="6" s="1"/>
  <c r="I524" i="6"/>
  <c r="K524" i="6" s="1"/>
  <c r="I523" i="6"/>
  <c r="K523" i="6" s="1"/>
  <c r="I521" i="6"/>
  <c r="K521" i="6" s="1"/>
  <c r="I520" i="6"/>
  <c r="K520" i="6" s="1"/>
  <c r="I519" i="6"/>
  <c r="K519" i="6" s="1"/>
  <c r="I517" i="6"/>
  <c r="K517" i="6" s="1"/>
  <c r="I516" i="6"/>
  <c r="K516" i="6" s="1"/>
  <c r="I515" i="6"/>
  <c r="K515" i="6" s="1"/>
  <c r="I514" i="6"/>
  <c r="K514" i="6" s="1"/>
  <c r="I513" i="6"/>
  <c r="K513" i="6" s="1"/>
  <c r="I512" i="6"/>
  <c r="K512" i="6" s="1"/>
  <c r="I510" i="6"/>
  <c r="K510" i="6" s="1"/>
  <c r="I509" i="6"/>
  <c r="K509" i="6" s="1"/>
  <c r="I507" i="6"/>
  <c r="K507" i="6" s="1"/>
  <c r="I506" i="6"/>
  <c r="K506" i="6" s="1"/>
  <c r="I505" i="6"/>
  <c r="K505" i="6" s="1"/>
  <c r="I504" i="6"/>
  <c r="K504" i="6" s="1"/>
  <c r="I503" i="6"/>
  <c r="K503" i="6" s="1"/>
  <c r="I502" i="6"/>
  <c r="K502" i="6" s="1"/>
  <c r="I501" i="6"/>
  <c r="K501" i="6" s="1"/>
  <c r="I500" i="6"/>
  <c r="K500" i="6" s="1"/>
  <c r="I499" i="6"/>
  <c r="K499" i="6" s="1"/>
  <c r="I497" i="6"/>
  <c r="K497" i="6" s="1"/>
  <c r="I496" i="6"/>
  <c r="K496" i="6" s="1"/>
  <c r="I495" i="6"/>
  <c r="K495" i="6" s="1"/>
  <c r="I494" i="6"/>
  <c r="K494" i="6" s="1"/>
  <c r="I493" i="6"/>
  <c r="K493" i="6" s="1"/>
  <c r="I492" i="6"/>
  <c r="K492" i="6" s="1"/>
  <c r="I491" i="6"/>
  <c r="K491" i="6" s="1"/>
  <c r="I490" i="6"/>
  <c r="K490" i="6" s="1"/>
  <c r="I489" i="6"/>
  <c r="K489" i="6" s="1"/>
  <c r="I488" i="6"/>
  <c r="K488" i="6" s="1"/>
  <c r="I487" i="6"/>
  <c r="K487" i="6" s="1"/>
  <c r="I486" i="6"/>
  <c r="K486" i="6" s="1"/>
  <c r="I485" i="6"/>
  <c r="K485" i="6" s="1"/>
  <c r="I484" i="6"/>
  <c r="K484" i="6" s="1"/>
  <c r="I483" i="6"/>
  <c r="K483" i="6" s="1"/>
  <c r="I482" i="6"/>
  <c r="K482" i="6" s="1"/>
  <c r="I481" i="6"/>
  <c r="K481" i="6" s="1"/>
  <c r="I480" i="6"/>
  <c r="K480" i="6" s="1"/>
  <c r="I479" i="6"/>
  <c r="K479" i="6" s="1"/>
  <c r="I478" i="6"/>
  <c r="K478" i="6" s="1"/>
  <c r="I477" i="6"/>
  <c r="K477" i="6" s="1"/>
  <c r="I476" i="6"/>
  <c r="K476" i="6" s="1"/>
  <c r="I474" i="6"/>
  <c r="K474" i="6" s="1"/>
  <c r="I473" i="6"/>
  <c r="K473" i="6" s="1"/>
  <c r="I472" i="6"/>
  <c r="K472" i="6" s="1"/>
  <c r="I471" i="6"/>
  <c r="K471" i="6" s="1"/>
  <c r="I470" i="6"/>
  <c r="K470" i="6" s="1"/>
  <c r="I469" i="6"/>
  <c r="K469" i="6" s="1"/>
  <c r="I468" i="6"/>
  <c r="K468" i="6" s="1"/>
  <c r="I467" i="6"/>
  <c r="K467" i="6" s="1"/>
  <c r="I465" i="6"/>
  <c r="K465" i="6" s="1"/>
  <c r="I464" i="6"/>
  <c r="K464" i="6" s="1"/>
  <c r="I463" i="6"/>
  <c r="K463" i="6" s="1"/>
  <c r="I462" i="6"/>
  <c r="K462" i="6" s="1"/>
  <c r="I461" i="6"/>
  <c r="K461" i="6" s="1"/>
  <c r="I460" i="6"/>
  <c r="K460" i="6" s="1"/>
  <c r="I459" i="6"/>
  <c r="K459" i="6" s="1"/>
  <c r="I458" i="6"/>
  <c r="K458" i="6" s="1"/>
  <c r="I457" i="6"/>
  <c r="K457" i="6" s="1"/>
  <c r="I456" i="6"/>
  <c r="K456" i="6" s="1"/>
  <c r="I453" i="6"/>
  <c r="K453" i="6" s="1"/>
  <c r="I451" i="6"/>
  <c r="K451" i="6" s="1"/>
  <c r="I450" i="6"/>
  <c r="K450" i="6" s="1"/>
  <c r="I448" i="6"/>
  <c r="K448" i="6" s="1"/>
  <c r="I446" i="6"/>
  <c r="K446" i="6" s="1"/>
  <c r="I445" i="6"/>
  <c r="K445" i="6" s="1"/>
  <c r="I443" i="6"/>
  <c r="K443" i="6" s="1"/>
  <c r="I442" i="6"/>
  <c r="K442" i="6" s="1"/>
  <c r="I441" i="6"/>
  <c r="K441" i="6" s="1"/>
  <c r="I440" i="6"/>
  <c r="K440" i="6" s="1"/>
  <c r="I439" i="6"/>
  <c r="K439" i="6" s="1"/>
  <c r="I437" i="6"/>
  <c r="K437" i="6" s="1"/>
  <c r="I436" i="6"/>
  <c r="K436" i="6" s="1"/>
  <c r="I435" i="6"/>
  <c r="K435" i="6" s="1"/>
  <c r="I434" i="6"/>
  <c r="K434" i="6" s="1"/>
  <c r="I433" i="6"/>
  <c r="K433" i="6" s="1"/>
  <c r="I431" i="6"/>
  <c r="K431" i="6" s="1"/>
  <c r="I430" i="6"/>
  <c r="K430" i="6" s="1"/>
  <c r="I429" i="6"/>
  <c r="K429" i="6" s="1"/>
  <c r="I428" i="6"/>
  <c r="K428" i="6" s="1"/>
  <c r="I426" i="6"/>
  <c r="K426" i="6" s="1"/>
  <c r="I425" i="6"/>
  <c r="K425" i="6" s="1"/>
  <c r="I424" i="6"/>
  <c r="K424" i="6" s="1"/>
  <c r="I421" i="6"/>
  <c r="K421" i="6" s="1"/>
  <c r="I420" i="6"/>
  <c r="K420" i="6" s="1"/>
  <c r="I418" i="6"/>
  <c r="K418" i="6" s="1"/>
  <c r="I416" i="6"/>
  <c r="K416" i="6" s="1"/>
  <c r="I415" i="6"/>
  <c r="K415" i="6" s="1"/>
  <c r="I414" i="6"/>
  <c r="K414" i="6" s="1"/>
  <c r="I413" i="6"/>
  <c r="K413" i="6" s="1"/>
  <c r="I411" i="6"/>
  <c r="K411" i="6" s="1"/>
  <c r="I410" i="6"/>
  <c r="K410" i="6" s="1"/>
  <c r="I408" i="6"/>
  <c r="K408" i="6" s="1"/>
  <c r="I406" i="6"/>
  <c r="K406" i="6" s="1"/>
  <c r="I404" i="6"/>
  <c r="K404" i="6" s="1"/>
  <c r="I402" i="6"/>
  <c r="K402" i="6" s="1"/>
  <c r="I401" i="6"/>
  <c r="K401" i="6" s="1"/>
  <c r="I400" i="6"/>
  <c r="K400" i="6" s="1"/>
  <c r="I399" i="6"/>
  <c r="K399" i="6" s="1"/>
  <c r="I397" i="6"/>
  <c r="K397" i="6" s="1"/>
  <c r="I396" i="6"/>
  <c r="K396" i="6" s="1"/>
  <c r="I395" i="6"/>
  <c r="K395" i="6" s="1"/>
  <c r="I394" i="6"/>
  <c r="K394" i="6" s="1"/>
  <c r="I392" i="6"/>
  <c r="K392" i="6" s="1"/>
  <c r="I391" i="6"/>
  <c r="K391" i="6" s="1"/>
  <c r="I390" i="6"/>
  <c r="K390" i="6" s="1"/>
  <c r="I389" i="6"/>
  <c r="K389" i="6" s="1"/>
  <c r="I387" i="6"/>
  <c r="K387" i="6" s="1"/>
  <c r="I386" i="6"/>
  <c r="K386" i="6" s="1"/>
  <c r="I385" i="6"/>
  <c r="K385" i="6" s="1"/>
  <c r="I384" i="6"/>
  <c r="K384" i="6" s="1"/>
  <c r="I382" i="6"/>
  <c r="K382" i="6" s="1"/>
  <c r="I381" i="6"/>
  <c r="K381" i="6" s="1"/>
  <c r="I380" i="6"/>
  <c r="K380" i="6" s="1"/>
  <c r="I379" i="6"/>
  <c r="K379" i="6" s="1"/>
  <c r="I378" i="6"/>
  <c r="K378" i="6" s="1"/>
  <c r="I375" i="6"/>
  <c r="K375" i="6" s="1"/>
  <c r="I374" i="6"/>
  <c r="K374" i="6" s="1"/>
  <c r="I373" i="6"/>
  <c r="K373" i="6" s="1"/>
  <c r="I372" i="6"/>
  <c r="K372" i="6" s="1"/>
  <c r="I371" i="6"/>
  <c r="K371" i="6" s="1"/>
  <c r="I370" i="6"/>
  <c r="K370" i="6" s="1"/>
  <c r="I369" i="6"/>
  <c r="K369" i="6" s="1"/>
  <c r="I368" i="6"/>
  <c r="K368" i="6" s="1"/>
  <c r="I367" i="6"/>
  <c r="K367" i="6" s="1"/>
  <c r="I366" i="6"/>
  <c r="K366" i="6" s="1"/>
  <c r="I365" i="6"/>
  <c r="K365" i="6" s="1"/>
  <c r="I364" i="6"/>
  <c r="K364" i="6" s="1"/>
  <c r="I354" i="6"/>
  <c r="K354" i="6" s="1"/>
  <c r="I353" i="6"/>
  <c r="K353" i="6" s="1"/>
  <c r="I352" i="6"/>
  <c r="K352" i="6" s="1"/>
  <c r="I350" i="6"/>
  <c r="K350" i="6" s="1"/>
  <c r="I349" i="6"/>
  <c r="K349" i="6" s="1"/>
  <c r="I347" i="6"/>
  <c r="K347" i="6" s="1"/>
  <c r="I345" i="6"/>
  <c r="K345" i="6" s="1"/>
  <c r="I344" i="6"/>
  <c r="K344" i="6" s="1"/>
  <c r="I343" i="6"/>
  <c r="K343" i="6" s="1"/>
  <c r="I342" i="6"/>
  <c r="K342" i="6" s="1"/>
  <c r="I341" i="6"/>
  <c r="K341" i="6" s="1"/>
  <c r="I339" i="6"/>
  <c r="K339" i="6" s="1"/>
  <c r="I338" i="6"/>
  <c r="K338" i="6" s="1"/>
  <c r="I337" i="6"/>
  <c r="K337" i="6" s="1"/>
  <c r="I335" i="6"/>
  <c r="K335" i="6" s="1"/>
  <c r="I334" i="6"/>
  <c r="K334" i="6" s="1"/>
  <c r="I333" i="6"/>
  <c r="K333" i="6" s="1"/>
  <c r="I325" i="6"/>
  <c r="K325" i="6" s="1"/>
  <c r="I323" i="6"/>
  <c r="K323" i="6" s="1"/>
  <c r="I322" i="6"/>
  <c r="K322" i="6" s="1"/>
  <c r="I321" i="6"/>
  <c r="K321" i="6" s="1"/>
  <c r="I320" i="6"/>
  <c r="K320" i="6" s="1"/>
  <c r="I319" i="6"/>
  <c r="K319" i="6" s="1"/>
  <c r="I317" i="6"/>
  <c r="K317" i="6" s="1"/>
  <c r="I316" i="6"/>
  <c r="K316" i="6" s="1"/>
  <c r="I315" i="6"/>
  <c r="K315" i="6" s="1"/>
  <c r="I314" i="6"/>
  <c r="K314" i="6" s="1"/>
  <c r="I313" i="6"/>
  <c r="K313" i="6" s="1"/>
  <c r="I311" i="6"/>
  <c r="K311" i="6" s="1"/>
  <c r="I310" i="6"/>
  <c r="K310" i="6" s="1"/>
  <c r="I309" i="6"/>
  <c r="K309" i="6" s="1"/>
  <c r="I307" i="6"/>
  <c r="K307" i="6" s="1"/>
  <c r="I306" i="6"/>
  <c r="K306" i="6" s="1"/>
  <c r="I305" i="6"/>
  <c r="K305" i="6" s="1"/>
  <c r="I303" i="6"/>
  <c r="K303" i="6" s="1"/>
  <c r="I302" i="6"/>
  <c r="K302" i="6" s="1"/>
  <c r="I301" i="6"/>
  <c r="K301" i="6" s="1"/>
  <c r="I299" i="6"/>
  <c r="K299" i="6" s="1"/>
  <c r="I298" i="6"/>
  <c r="K298" i="6" s="1"/>
  <c r="I297" i="6"/>
  <c r="K297" i="6" s="1"/>
  <c r="I296" i="6"/>
  <c r="K296" i="6" s="1"/>
  <c r="I295" i="6"/>
  <c r="K295" i="6" s="1"/>
  <c r="I293" i="6"/>
  <c r="K293" i="6" s="1"/>
  <c r="I292" i="6"/>
  <c r="K292" i="6" s="1"/>
  <c r="I291" i="6"/>
  <c r="K291" i="6" s="1"/>
  <c r="I289" i="6"/>
  <c r="K289" i="6" s="1"/>
  <c r="I288" i="6"/>
  <c r="K288" i="6" s="1"/>
  <c r="I286" i="6"/>
  <c r="K286" i="6" s="1"/>
  <c r="I285" i="6"/>
  <c r="K285" i="6" s="1"/>
  <c r="I284" i="6"/>
  <c r="K284" i="6" s="1"/>
  <c r="I283" i="6"/>
  <c r="K283" i="6" s="1"/>
  <c r="I281" i="6"/>
  <c r="K281" i="6" s="1"/>
  <c r="I280" i="6"/>
  <c r="K280" i="6" s="1"/>
  <c r="I278" i="6"/>
  <c r="K278" i="6" s="1"/>
  <c r="I277" i="6"/>
  <c r="K277" i="6" s="1"/>
  <c r="I276" i="6"/>
  <c r="K276" i="6" s="1"/>
  <c r="I275" i="6"/>
  <c r="K275" i="6" s="1"/>
  <c r="I274" i="6"/>
  <c r="K274" i="6" s="1"/>
  <c r="I272" i="6"/>
  <c r="K272" i="6" s="1"/>
  <c r="I271" i="6"/>
  <c r="K271" i="6" s="1"/>
  <c r="I270" i="6"/>
  <c r="K270" i="6" s="1"/>
  <c r="I269" i="6"/>
  <c r="K269" i="6" s="1"/>
  <c r="I267" i="6"/>
  <c r="K267" i="6" s="1"/>
  <c r="I266" i="6"/>
  <c r="K266" i="6" s="1"/>
  <c r="I265" i="6"/>
  <c r="K265" i="6" s="1"/>
  <c r="I264" i="6"/>
  <c r="K264" i="6" s="1"/>
  <c r="I263" i="6"/>
  <c r="K263" i="6" s="1"/>
  <c r="I262" i="6"/>
  <c r="K262" i="6" s="1"/>
  <c r="I261" i="6"/>
  <c r="K261" i="6" s="1"/>
  <c r="I260" i="6"/>
  <c r="K260" i="6" s="1"/>
  <c r="I258" i="6"/>
  <c r="K258" i="6" s="1"/>
  <c r="I257" i="6"/>
  <c r="K257" i="6" s="1"/>
  <c r="I256" i="6"/>
  <c r="K256" i="6" s="1"/>
  <c r="I255" i="6"/>
  <c r="K255" i="6" s="1"/>
  <c r="I254" i="6"/>
  <c r="K254" i="6" s="1"/>
  <c r="I253" i="6"/>
  <c r="K253" i="6" s="1"/>
  <c r="I252" i="6"/>
  <c r="K252" i="6" s="1"/>
  <c r="I251" i="6"/>
  <c r="K251" i="6" s="1"/>
  <c r="I249" i="6"/>
  <c r="K249" i="6" s="1"/>
  <c r="I248" i="6"/>
  <c r="K248" i="6" s="1"/>
  <c r="I247" i="6"/>
  <c r="K247" i="6" s="1"/>
  <c r="I246" i="6"/>
  <c r="K246" i="6" s="1"/>
  <c r="I244" i="6"/>
  <c r="K244" i="6" s="1"/>
  <c r="I243" i="6"/>
  <c r="K243" i="6" s="1"/>
  <c r="I242" i="6"/>
  <c r="K242" i="6" s="1"/>
  <c r="I241" i="6"/>
  <c r="K241" i="6" s="1"/>
  <c r="I239" i="6"/>
  <c r="K239" i="6" s="1"/>
  <c r="I237" i="6"/>
  <c r="K237" i="6" s="1"/>
  <c r="I236" i="6"/>
  <c r="K236" i="6" s="1"/>
  <c r="I233" i="6"/>
  <c r="K233" i="6" s="1"/>
  <c r="I232" i="6"/>
  <c r="K232" i="6" s="1"/>
  <c r="I231" i="6"/>
  <c r="K231" i="6" s="1"/>
  <c r="I230" i="6"/>
  <c r="K230" i="6" s="1"/>
  <c r="I229" i="6"/>
  <c r="K229" i="6" s="1"/>
  <c r="I228" i="6"/>
  <c r="K228" i="6" s="1"/>
  <c r="I226" i="6"/>
  <c r="K226" i="6" s="1"/>
  <c r="I225" i="6"/>
  <c r="K225" i="6" s="1"/>
  <c r="I224" i="6"/>
  <c r="K224" i="6" s="1"/>
  <c r="I223" i="6"/>
  <c r="K223" i="6" s="1"/>
  <c r="I222" i="6"/>
  <c r="K222" i="6" s="1"/>
  <c r="I221" i="6"/>
  <c r="K221" i="6" s="1"/>
  <c r="I220" i="6"/>
  <c r="K220" i="6" s="1"/>
  <c r="I219" i="6"/>
  <c r="K219" i="6" s="1"/>
  <c r="I218" i="6"/>
  <c r="K218" i="6" s="1"/>
  <c r="I217" i="6"/>
  <c r="K217" i="6" s="1"/>
  <c r="I216" i="6"/>
  <c r="K216" i="6" s="1"/>
  <c r="I215" i="6"/>
  <c r="K215" i="6" s="1"/>
  <c r="I214" i="6"/>
  <c r="K214" i="6" s="1"/>
  <c r="I213" i="6"/>
  <c r="K213" i="6" s="1"/>
  <c r="I211" i="6"/>
  <c r="K211" i="6" s="1"/>
  <c r="I210" i="6"/>
  <c r="K210" i="6" s="1"/>
  <c r="I208" i="6"/>
  <c r="K208" i="6" s="1"/>
  <c r="I205" i="6"/>
  <c r="K205" i="6" s="1"/>
  <c r="I204" i="6"/>
  <c r="K204" i="6" s="1"/>
  <c r="I203" i="6"/>
  <c r="K203" i="6" s="1"/>
  <c r="I202" i="6"/>
  <c r="K202" i="6" s="1"/>
  <c r="I201" i="6"/>
  <c r="K201" i="6" s="1"/>
  <c r="I200" i="6"/>
  <c r="K200" i="6" s="1"/>
  <c r="I199" i="6"/>
  <c r="K199" i="6" s="1"/>
  <c r="I198" i="6"/>
  <c r="K198" i="6" s="1"/>
  <c r="I197" i="6"/>
  <c r="K197" i="6" s="1"/>
  <c r="I196" i="6"/>
  <c r="K196" i="6" s="1"/>
  <c r="I195" i="6"/>
  <c r="K195" i="6" s="1"/>
  <c r="I194" i="6"/>
  <c r="K194" i="6" s="1"/>
  <c r="I192" i="6"/>
  <c r="K192" i="6" s="1"/>
  <c r="I191" i="6"/>
  <c r="K191" i="6" s="1"/>
  <c r="I190" i="6"/>
  <c r="K190" i="6" s="1"/>
  <c r="I189" i="6"/>
  <c r="K189" i="6" s="1"/>
  <c r="I188" i="6"/>
  <c r="K188" i="6" s="1"/>
  <c r="I187" i="6"/>
  <c r="K187" i="6" s="1"/>
  <c r="I186" i="6"/>
  <c r="K186" i="6" s="1"/>
  <c r="I185" i="6"/>
  <c r="K185" i="6" s="1"/>
  <c r="I184" i="6"/>
  <c r="K184" i="6" s="1"/>
  <c r="I183" i="6"/>
  <c r="K183" i="6" s="1"/>
  <c r="I182" i="6"/>
  <c r="K182" i="6" s="1"/>
  <c r="I181" i="6"/>
  <c r="K181" i="6" s="1"/>
  <c r="I180" i="6"/>
  <c r="K180" i="6" s="1"/>
  <c r="I179" i="6"/>
  <c r="K179" i="6" s="1"/>
  <c r="I178" i="6"/>
  <c r="K178" i="6" s="1"/>
  <c r="I177" i="6"/>
  <c r="K177" i="6" s="1"/>
  <c r="I176" i="6"/>
  <c r="K176" i="6" s="1"/>
  <c r="I174" i="6"/>
  <c r="K174" i="6" s="1"/>
  <c r="I173" i="6"/>
  <c r="K173" i="6" s="1"/>
  <c r="I172" i="6"/>
  <c r="K172" i="6" s="1"/>
  <c r="I171" i="6"/>
  <c r="K171" i="6" s="1"/>
  <c r="I170" i="6"/>
  <c r="K170" i="6" s="1"/>
  <c r="I169" i="6"/>
  <c r="K169" i="6" s="1"/>
  <c r="I168" i="6"/>
  <c r="K168" i="6" s="1"/>
  <c r="I167" i="6"/>
  <c r="K167" i="6" s="1"/>
  <c r="I166" i="6"/>
  <c r="K166" i="6" s="1"/>
  <c r="I165" i="6"/>
  <c r="K165" i="6" s="1"/>
  <c r="I164" i="6"/>
  <c r="K164" i="6" s="1"/>
  <c r="I161" i="6"/>
  <c r="K161" i="6" s="1"/>
  <c r="I160" i="6"/>
  <c r="K160" i="6" s="1"/>
  <c r="I159" i="6"/>
  <c r="K159" i="6" s="1"/>
  <c r="I158" i="6"/>
  <c r="K158" i="6" s="1"/>
  <c r="I157" i="6"/>
  <c r="K157" i="6" s="1"/>
  <c r="I156" i="6"/>
  <c r="K156" i="6" s="1"/>
  <c r="I155" i="6"/>
  <c r="K155" i="6" s="1"/>
  <c r="I154" i="6"/>
  <c r="K154" i="6" s="1"/>
  <c r="I153" i="6"/>
  <c r="K153" i="6" s="1"/>
  <c r="I152" i="6"/>
  <c r="K152" i="6" s="1"/>
  <c r="I151" i="6"/>
  <c r="K151" i="6" s="1"/>
  <c r="I150" i="6"/>
  <c r="K150" i="6" s="1"/>
  <c r="I149" i="6"/>
  <c r="K149" i="6" s="1"/>
  <c r="I147" i="6"/>
  <c r="K147" i="6" s="1"/>
  <c r="I146" i="6"/>
  <c r="K146" i="6" s="1"/>
  <c r="I145" i="6"/>
  <c r="K145" i="6" s="1"/>
  <c r="I144" i="6"/>
  <c r="K144" i="6" s="1"/>
  <c r="I143" i="6"/>
  <c r="K143" i="6" s="1"/>
  <c r="I141" i="6"/>
  <c r="K141" i="6" s="1"/>
  <c r="I140" i="6"/>
  <c r="K140" i="6" s="1"/>
  <c r="I138" i="6"/>
  <c r="K138" i="6" s="1"/>
  <c r="I137" i="6"/>
  <c r="K137" i="6" s="1"/>
  <c r="I136" i="6"/>
  <c r="K136" i="6" s="1"/>
  <c r="I135" i="6"/>
  <c r="K135" i="6" s="1"/>
  <c r="I134" i="6"/>
  <c r="K134" i="6" s="1"/>
  <c r="I132" i="6"/>
  <c r="K132" i="6" s="1"/>
  <c r="I131" i="6"/>
  <c r="K131" i="6" s="1"/>
  <c r="I130" i="6"/>
  <c r="K130" i="6" s="1"/>
  <c r="I129" i="6"/>
  <c r="K129" i="6" s="1"/>
  <c r="I128" i="6"/>
  <c r="K128" i="6" s="1"/>
  <c r="I127" i="6"/>
  <c r="K127" i="6" s="1"/>
  <c r="I126" i="6"/>
  <c r="K126" i="6" s="1"/>
  <c r="I125" i="6"/>
  <c r="K125" i="6" s="1"/>
  <c r="I124" i="6"/>
  <c r="K124" i="6" s="1"/>
  <c r="I123" i="6"/>
  <c r="K123" i="6" s="1"/>
  <c r="I122" i="6"/>
  <c r="K122" i="6" s="1"/>
  <c r="I121" i="6"/>
  <c r="K121" i="6" s="1"/>
  <c r="I120" i="6"/>
  <c r="K120" i="6" s="1"/>
  <c r="I119" i="6"/>
  <c r="K119" i="6" s="1"/>
  <c r="I117" i="6"/>
  <c r="K117" i="6" s="1"/>
  <c r="I116" i="6"/>
  <c r="K116" i="6" s="1"/>
  <c r="I115" i="6"/>
  <c r="K115" i="6" s="1"/>
  <c r="I113" i="6"/>
  <c r="K113" i="6" s="1"/>
  <c r="I112" i="6"/>
  <c r="K112" i="6" s="1"/>
  <c r="I111" i="6"/>
  <c r="K111" i="6" s="1"/>
  <c r="I110" i="6"/>
  <c r="K110" i="6" s="1"/>
  <c r="I109" i="6"/>
  <c r="K109" i="6" s="1"/>
  <c r="I108" i="6"/>
  <c r="K108" i="6" s="1"/>
  <c r="I107" i="6"/>
  <c r="K107" i="6" s="1"/>
  <c r="I105" i="6"/>
  <c r="K105" i="6" s="1"/>
  <c r="I104" i="6"/>
  <c r="K104" i="6" s="1"/>
  <c r="I103" i="6"/>
  <c r="K103" i="6" s="1"/>
  <c r="I102" i="6"/>
  <c r="K102" i="6" s="1"/>
  <c r="I101" i="6"/>
  <c r="K101" i="6" s="1"/>
  <c r="I100" i="6"/>
  <c r="K100" i="6" s="1"/>
  <c r="I99" i="6"/>
  <c r="K99" i="6" s="1"/>
  <c r="I97" i="6"/>
  <c r="K97" i="6" s="1"/>
  <c r="I96" i="6"/>
  <c r="K96" i="6" s="1"/>
  <c r="I95" i="6"/>
  <c r="K95" i="6" s="1"/>
  <c r="I93" i="6"/>
  <c r="K93" i="6" s="1"/>
  <c r="I92" i="6"/>
  <c r="K92" i="6" s="1"/>
  <c r="I91" i="6"/>
  <c r="K91" i="6" s="1"/>
  <c r="I90" i="6"/>
  <c r="K90" i="6" s="1"/>
  <c r="I89" i="6"/>
  <c r="K89" i="6" s="1"/>
  <c r="I88" i="6"/>
  <c r="K88" i="6" s="1"/>
  <c r="I86" i="6"/>
  <c r="K86" i="6" s="1"/>
  <c r="I85" i="6"/>
  <c r="K85" i="6" s="1"/>
  <c r="I84" i="6"/>
  <c r="K84" i="6" s="1"/>
  <c r="I83" i="6"/>
  <c r="K83" i="6" s="1"/>
  <c r="I82" i="6"/>
  <c r="K82" i="6" s="1"/>
  <c r="I81" i="6"/>
  <c r="K81" i="6" s="1"/>
  <c r="I80" i="6"/>
  <c r="K80" i="6" s="1"/>
  <c r="I77" i="6"/>
  <c r="K77" i="6" s="1"/>
  <c r="I76" i="6"/>
  <c r="K76" i="6" s="1"/>
  <c r="I75" i="6"/>
  <c r="K75" i="6" s="1"/>
  <c r="I74" i="6"/>
  <c r="K74" i="6" s="1"/>
  <c r="I73" i="6"/>
  <c r="K73" i="6" s="1"/>
  <c r="I72" i="6"/>
  <c r="K72" i="6" s="1"/>
  <c r="I70" i="6"/>
  <c r="K70" i="6" s="1"/>
  <c r="I69" i="6"/>
  <c r="K69" i="6" s="1"/>
  <c r="I67" i="6"/>
  <c r="K67" i="6" s="1"/>
  <c r="I66" i="6"/>
  <c r="K66" i="6" s="1"/>
  <c r="I65" i="6"/>
  <c r="K65" i="6" s="1"/>
  <c r="I64" i="6"/>
  <c r="K64" i="6" s="1"/>
  <c r="I62" i="6"/>
  <c r="K62" i="6" s="1"/>
  <c r="I61" i="6"/>
  <c r="K61" i="6" s="1"/>
  <c r="I60" i="6"/>
  <c r="K60" i="6" s="1"/>
  <c r="I59" i="6"/>
  <c r="K59" i="6" s="1"/>
  <c r="I58" i="6"/>
  <c r="K58" i="6" s="1"/>
  <c r="I56" i="6"/>
  <c r="K56" i="6" s="1"/>
  <c r="I55" i="6"/>
  <c r="K55" i="6" s="1"/>
  <c r="I54" i="6"/>
  <c r="K54" i="6" s="1"/>
  <c r="I53" i="6"/>
  <c r="K53" i="6" s="1"/>
  <c r="I52" i="6"/>
  <c r="K52" i="6" s="1"/>
  <c r="I51" i="6"/>
  <c r="K51" i="6" s="1"/>
  <c r="I50" i="6"/>
  <c r="K50" i="6" s="1"/>
  <c r="I49" i="6"/>
  <c r="K49" i="6" s="1"/>
  <c r="I48" i="6"/>
  <c r="K48" i="6" s="1"/>
  <c r="I47" i="6"/>
  <c r="K47" i="6" s="1"/>
  <c r="I46" i="6"/>
  <c r="K46" i="6" s="1"/>
  <c r="I44" i="6"/>
  <c r="K44" i="6" s="1"/>
  <c r="I43" i="6"/>
  <c r="K43" i="6" s="1"/>
  <c r="I42" i="6"/>
  <c r="K42" i="6" s="1"/>
  <c r="I40" i="6"/>
  <c r="K40" i="6" s="1"/>
  <c r="I39" i="6"/>
  <c r="K39" i="6" s="1"/>
  <c r="I38" i="6"/>
  <c r="K38" i="6" s="1"/>
  <c r="I36" i="6"/>
  <c r="K36" i="6" s="1"/>
  <c r="I35" i="6"/>
  <c r="K35" i="6" s="1"/>
  <c r="I33" i="6"/>
  <c r="K33" i="6" s="1"/>
  <c r="I32" i="6"/>
  <c r="K32" i="6" s="1"/>
  <c r="I31" i="6"/>
  <c r="K31" i="6" s="1"/>
  <c r="I30" i="6"/>
  <c r="K30" i="6" s="1"/>
  <c r="I28" i="6"/>
  <c r="K28" i="6" s="1"/>
  <c r="I27" i="6"/>
  <c r="K27" i="6" s="1"/>
  <c r="I26" i="6"/>
  <c r="K26" i="6" s="1"/>
  <c r="I25" i="6"/>
  <c r="K25" i="6" s="1"/>
  <c r="I24" i="6"/>
  <c r="K24" i="6" s="1"/>
  <c r="I23" i="6"/>
  <c r="K23" i="6" s="1"/>
  <c r="I22" i="6"/>
  <c r="K22" i="6" s="1"/>
  <c r="I21" i="6"/>
  <c r="K21" i="6" s="1"/>
  <c r="I20" i="6"/>
  <c r="K20" i="6" s="1"/>
  <c r="I18" i="6"/>
  <c r="K18" i="6" s="1"/>
  <c r="I17" i="6"/>
  <c r="K17" i="6" s="1"/>
  <c r="I16" i="6"/>
  <c r="K16" i="6" s="1"/>
  <c r="I15" i="6"/>
  <c r="K15" i="6" s="1"/>
  <c r="I14" i="6"/>
  <c r="K14" i="6" s="1"/>
  <c r="I13" i="6"/>
  <c r="K13" i="6" s="1"/>
  <c r="I12" i="6"/>
  <c r="K12" i="6" s="1"/>
  <c r="I11" i="6"/>
  <c r="K11" i="6" s="1"/>
  <c r="I9" i="6"/>
  <c r="K9" i="6" s="1"/>
  <c r="I8" i="6"/>
  <c r="K8" i="6" s="1"/>
  <c r="H426" i="19"/>
  <c r="J426" i="19" s="1"/>
  <c r="H421" i="19"/>
  <c r="J421" i="19" s="1"/>
  <c r="H422" i="19"/>
  <c r="J422" i="19" s="1"/>
  <c r="H423" i="19"/>
  <c r="J423" i="19" s="1"/>
  <c r="H251" i="19"/>
  <c r="J251" i="19" s="1"/>
  <c r="H252" i="19"/>
  <c r="J252" i="19" s="1"/>
  <c r="H253" i="19"/>
  <c r="J253" i="19" s="1"/>
  <c r="H245" i="19"/>
  <c r="J245" i="19" s="1"/>
  <c r="H246" i="19"/>
  <c r="J246" i="19" s="1"/>
  <c r="G29" i="10"/>
  <c r="I29" i="10" s="1"/>
  <c r="J6" i="17" l="1"/>
  <c r="K5" i="6"/>
  <c r="H327" i="19" l="1"/>
  <c r="J327" i="19" s="1"/>
  <c r="H328" i="19"/>
  <c r="J328" i="19" s="1"/>
  <c r="F189" i="16" l="1"/>
  <c r="F190" i="16"/>
  <c r="F191" i="16"/>
  <c r="F188" i="16"/>
  <c r="F172" i="16"/>
  <c r="F171" i="16" l="1"/>
  <c r="F170" i="16"/>
  <c r="H373" i="19" l="1"/>
  <c r="J373" i="19" s="1"/>
  <c r="H374" i="19"/>
  <c r="J374" i="19" s="1"/>
  <c r="H353" i="19"/>
  <c r="J353" i="19" s="1"/>
  <c r="H354" i="19"/>
  <c r="J354" i="19" s="1"/>
  <c r="H355" i="19"/>
  <c r="J355" i="19" s="1"/>
  <c r="H356" i="19"/>
  <c r="J356" i="19" s="1"/>
  <c r="H40" i="19" l="1"/>
  <c r="J40" i="19" s="1"/>
  <c r="H204" i="19"/>
  <c r="J204" i="19" s="1"/>
  <c r="H208" i="19"/>
  <c r="J208" i="19" s="1"/>
  <c r="I174" i="8"/>
  <c r="K174" i="8" s="1"/>
  <c r="I173" i="8"/>
  <c r="K173" i="8" s="1"/>
  <c r="I172" i="8"/>
  <c r="K172" i="8" s="1"/>
  <c r="I170" i="8"/>
  <c r="K170" i="8" s="1"/>
  <c r="I168" i="8"/>
  <c r="K168" i="8" s="1"/>
  <c r="I167" i="8"/>
  <c r="K167" i="8" s="1"/>
  <c r="I165" i="8"/>
  <c r="K165" i="8" s="1"/>
  <c r="I164" i="8"/>
  <c r="K164" i="8" s="1"/>
  <c r="I163" i="8"/>
  <c r="K163" i="8" s="1"/>
  <c r="I162" i="8"/>
  <c r="K162" i="8" s="1"/>
  <c r="I161" i="8"/>
  <c r="K161" i="8" s="1"/>
  <c r="I160" i="8"/>
  <c r="K160" i="8" s="1"/>
  <c r="I159" i="8"/>
  <c r="K159" i="8" s="1"/>
  <c r="I158" i="8"/>
  <c r="K158" i="8" s="1"/>
  <c r="I157" i="8"/>
  <c r="K157" i="8" s="1"/>
  <c r="I155" i="8"/>
  <c r="K155" i="8" s="1"/>
  <c r="I154" i="8"/>
  <c r="K154" i="8" s="1"/>
  <c r="I153" i="8"/>
  <c r="K153" i="8" s="1"/>
  <c r="I152" i="8"/>
  <c r="K152" i="8" s="1"/>
  <c r="I151" i="8"/>
  <c r="K151" i="8" s="1"/>
  <c r="I149" i="8"/>
  <c r="K149" i="8" s="1"/>
  <c r="I148" i="8"/>
  <c r="K148" i="8" s="1"/>
  <c r="I146" i="8"/>
  <c r="K146" i="8" s="1"/>
  <c r="I145" i="8"/>
  <c r="K145" i="8" s="1"/>
  <c r="I144" i="8"/>
  <c r="K144" i="8" s="1"/>
  <c r="I143" i="8"/>
  <c r="K143" i="8" s="1"/>
  <c r="I142" i="8"/>
  <c r="K142" i="8" s="1"/>
  <c r="I141" i="8"/>
  <c r="K141" i="8" s="1"/>
  <c r="I140" i="8"/>
  <c r="K140" i="8" s="1"/>
  <c r="I139" i="8"/>
  <c r="K139" i="8" s="1"/>
  <c r="I138" i="8"/>
  <c r="K138" i="8" s="1"/>
  <c r="I137" i="8"/>
  <c r="K137" i="8" s="1"/>
  <c r="I136" i="8"/>
  <c r="K136" i="8" s="1"/>
  <c r="I135" i="8"/>
  <c r="K135" i="8" s="1"/>
  <c r="I134" i="8"/>
  <c r="K134" i="8" s="1"/>
  <c r="I133" i="8"/>
  <c r="K133" i="8" s="1"/>
  <c r="I132" i="8"/>
  <c r="K132" i="8" s="1"/>
  <c r="I131" i="8"/>
  <c r="K131" i="8" s="1"/>
  <c r="I128" i="8"/>
  <c r="K128" i="8" s="1"/>
  <c r="I127" i="8"/>
  <c r="K127" i="8" s="1"/>
  <c r="I126" i="8"/>
  <c r="K126" i="8" s="1"/>
  <c r="I125" i="8"/>
  <c r="K125" i="8" s="1"/>
  <c r="I124" i="8"/>
  <c r="K124" i="8" s="1"/>
  <c r="I123" i="8"/>
  <c r="K123" i="8" s="1"/>
  <c r="I122" i="8"/>
  <c r="K122" i="8" s="1"/>
  <c r="I121" i="8"/>
  <c r="K121" i="8" s="1"/>
  <c r="I120" i="8"/>
  <c r="K120" i="8" s="1"/>
  <c r="I119" i="8"/>
  <c r="K119" i="8" s="1"/>
  <c r="I118" i="8"/>
  <c r="K118" i="8" s="1"/>
  <c r="I117" i="8"/>
  <c r="K117" i="8" s="1"/>
  <c r="I116" i="8"/>
  <c r="K116" i="8" s="1"/>
  <c r="I115" i="8"/>
  <c r="K115" i="8" s="1"/>
  <c r="I114" i="8"/>
  <c r="K114" i="8" s="1"/>
  <c r="I113" i="8"/>
  <c r="K113" i="8" s="1"/>
  <c r="I112" i="8"/>
  <c r="K112" i="8" s="1"/>
  <c r="I111" i="8"/>
  <c r="K111" i="8" s="1"/>
  <c r="I110" i="8"/>
  <c r="K110" i="8" s="1"/>
  <c r="I109" i="8"/>
  <c r="K109" i="8" s="1"/>
  <c r="I108" i="8"/>
  <c r="K108" i="8" s="1"/>
  <c r="I107" i="8"/>
  <c r="K107" i="8" s="1"/>
  <c r="I106" i="8"/>
  <c r="K106" i="8" s="1"/>
  <c r="I105" i="8"/>
  <c r="K105" i="8" s="1"/>
  <c r="I104" i="8"/>
  <c r="K104" i="8" s="1"/>
  <c r="I103" i="8"/>
  <c r="K103" i="8" s="1"/>
  <c r="I102" i="8"/>
  <c r="K102" i="8" s="1"/>
  <c r="I100" i="8"/>
  <c r="K100" i="8" s="1"/>
  <c r="I99" i="8"/>
  <c r="K99" i="8" s="1"/>
  <c r="I98" i="8"/>
  <c r="K98" i="8" s="1"/>
  <c r="I97" i="8"/>
  <c r="K97" i="8" s="1"/>
  <c r="I96" i="8"/>
  <c r="K96" i="8" s="1"/>
  <c r="I95" i="8"/>
  <c r="K95" i="8" s="1"/>
  <c r="I94" i="8"/>
  <c r="K94" i="8" s="1"/>
  <c r="I93" i="8"/>
  <c r="K93" i="8" s="1"/>
  <c r="I92" i="8"/>
  <c r="K92" i="8" s="1"/>
  <c r="I91" i="8"/>
  <c r="K91" i="8" s="1"/>
  <c r="I90" i="8"/>
  <c r="K90" i="8" s="1"/>
  <c r="I89" i="8"/>
  <c r="K89" i="8" s="1"/>
  <c r="I88" i="8"/>
  <c r="K88" i="8" s="1"/>
  <c r="I87" i="8"/>
  <c r="K87" i="8" s="1"/>
  <c r="I86" i="8"/>
  <c r="K86" i="8" s="1"/>
  <c r="I85" i="8"/>
  <c r="K85" i="8" s="1"/>
  <c r="I84" i="8"/>
  <c r="K84" i="8" s="1"/>
  <c r="I83" i="8"/>
  <c r="K83" i="8" s="1"/>
  <c r="I82" i="8"/>
  <c r="K82" i="8" s="1"/>
  <c r="I81" i="8"/>
  <c r="K81" i="8" s="1"/>
  <c r="I79" i="8"/>
  <c r="K79" i="8" s="1"/>
  <c r="I78" i="8"/>
  <c r="K78" i="8" s="1"/>
  <c r="I77" i="8"/>
  <c r="K77" i="8" s="1"/>
  <c r="I76" i="8"/>
  <c r="K76" i="8" s="1"/>
  <c r="I75" i="8"/>
  <c r="K75" i="8" s="1"/>
  <c r="I74" i="8"/>
  <c r="K74" i="8" s="1"/>
  <c r="I73" i="8"/>
  <c r="K73" i="8" s="1"/>
  <c r="I71" i="8"/>
  <c r="K71" i="8" s="1"/>
  <c r="I70" i="8"/>
  <c r="K70" i="8" s="1"/>
  <c r="I69" i="8"/>
  <c r="K69" i="8" s="1"/>
  <c r="I68" i="8"/>
  <c r="K68" i="8" s="1"/>
  <c r="I67" i="8"/>
  <c r="K67" i="8" s="1"/>
  <c r="I66" i="8"/>
  <c r="K66" i="8" s="1"/>
  <c r="I64" i="8"/>
  <c r="K64" i="8" s="1"/>
  <c r="I63" i="8"/>
  <c r="K63" i="8" s="1"/>
  <c r="I62" i="8"/>
  <c r="K62" i="8" s="1"/>
  <c r="I61" i="8"/>
  <c r="K61" i="8" s="1"/>
  <c r="I60" i="8"/>
  <c r="K60" i="8" s="1"/>
  <c r="I59" i="8"/>
  <c r="K59" i="8" s="1"/>
  <c r="I57" i="8"/>
  <c r="K57" i="8" s="1"/>
  <c r="I56" i="8"/>
  <c r="K56" i="8" s="1"/>
  <c r="I55" i="8"/>
  <c r="K55" i="8" s="1"/>
  <c r="I54" i="8"/>
  <c r="K54" i="8" s="1"/>
  <c r="I53" i="8"/>
  <c r="K53" i="8" s="1"/>
  <c r="I52" i="8"/>
  <c r="K52" i="8" s="1"/>
  <c r="I51" i="8"/>
  <c r="K51" i="8" s="1"/>
  <c r="I50" i="8"/>
  <c r="K50" i="8" s="1"/>
  <c r="I49" i="8"/>
  <c r="K49" i="8" s="1"/>
  <c r="I48" i="8"/>
  <c r="K48" i="8" s="1"/>
  <c r="I47" i="8"/>
  <c r="K47" i="8" s="1"/>
  <c r="I46" i="8"/>
  <c r="K46" i="8" s="1"/>
  <c r="I45" i="8"/>
  <c r="K45" i="8" s="1"/>
  <c r="I43" i="8"/>
  <c r="K43" i="8" s="1"/>
  <c r="I42" i="8"/>
  <c r="K42" i="8" s="1"/>
  <c r="I41" i="8"/>
  <c r="K41" i="8" s="1"/>
  <c r="I40" i="8"/>
  <c r="K40" i="8" s="1"/>
  <c r="I39" i="8"/>
  <c r="K39" i="8" s="1"/>
  <c r="I37" i="8"/>
  <c r="K37" i="8" s="1"/>
  <c r="I36" i="8"/>
  <c r="K36" i="8" s="1"/>
  <c r="I35" i="8"/>
  <c r="K35" i="8" s="1"/>
  <c r="I34" i="8"/>
  <c r="K34" i="8" s="1"/>
  <c r="I33" i="8"/>
  <c r="K33" i="8" s="1"/>
  <c r="I32" i="8"/>
  <c r="K32" i="8" s="1"/>
  <c r="I31" i="8"/>
  <c r="K31" i="8" s="1"/>
  <c r="I30" i="8"/>
  <c r="K30" i="8" s="1"/>
  <c r="I29" i="8"/>
  <c r="K29" i="8" s="1"/>
  <c r="I28" i="8"/>
  <c r="K28" i="8" s="1"/>
  <c r="I27" i="8"/>
  <c r="K27" i="8" s="1"/>
  <c r="I26" i="8"/>
  <c r="K26" i="8" s="1"/>
  <c r="I24" i="8"/>
  <c r="K24" i="8" s="1"/>
  <c r="I23" i="8"/>
  <c r="K23" i="8" s="1"/>
  <c r="I22" i="8"/>
  <c r="K22" i="8" s="1"/>
  <c r="I20" i="8"/>
  <c r="K20" i="8" s="1"/>
  <c r="I19" i="8"/>
  <c r="K19" i="8" s="1"/>
  <c r="I18" i="8"/>
  <c r="K18" i="8" s="1"/>
  <c r="I17" i="8"/>
  <c r="K17" i="8" s="1"/>
  <c r="I16" i="8"/>
  <c r="K16" i="8" s="1"/>
  <c r="I15" i="8"/>
  <c r="K15" i="8" s="1"/>
  <c r="I14" i="8"/>
  <c r="K14" i="8" s="1"/>
  <c r="I13" i="8"/>
  <c r="K13" i="8" s="1"/>
  <c r="I12" i="8"/>
  <c r="K12" i="8" s="1"/>
  <c r="I11" i="8"/>
  <c r="K11" i="8" s="1"/>
  <c r="I10" i="8"/>
  <c r="K10" i="8" s="1"/>
  <c r="I9" i="8"/>
  <c r="K9" i="8" s="1"/>
  <c r="I8" i="8"/>
  <c r="K8" i="8" s="1"/>
  <c r="K5" i="8" l="1"/>
  <c r="B17" i="1" s="1"/>
  <c r="H34" i="19"/>
  <c r="J34" i="19" s="1"/>
  <c r="H36" i="19"/>
  <c r="J36" i="19" s="1"/>
  <c r="H254" i="19" l="1"/>
  <c r="J254" i="19" s="1"/>
  <c r="H158" i="19"/>
  <c r="J158" i="19" s="1"/>
  <c r="H27" i="19"/>
  <c r="J27" i="19" s="1"/>
  <c r="H23" i="19"/>
  <c r="J23" i="19" s="1"/>
  <c r="H311" i="19"/>
  <c r="J311" i="19" s="1"/>
  <c r="H312" i="19"/>
  <c r="J312" i="19" s="1"/>
  <c r="H313" i="19"/>
  <c r="J313" i="19" s="1"/>
  <c r="H314" i="19"/>
  <c r="J314" i="19" s="1"/>
  <c r="H315" i="19"/>
  <c r="J315" i="19" s="1"/>
  <c r="H202" i="19"/>
  <c r="J202" i="19" s="1"/>
  <c r="H152" i="19"/>
  <c r="J152" i="19" s="1"/>
  <c r="H404" i="19"/>
  <c r="J404" i="19" s="1"/>
  <c r="H405" i="19"/>
  <c r="J405" i="19" s="1"/>
  <c r="H406" i="19"/>
  <c r="J406" i="19" s="1"/>
  <c r="H407" i="19"/>
  <c r="J407" i="19" s="1"/>
  <c r="H408" i="19"/>
  <c r="J408" i="19" s="1"/>
  <c r="H409" i="19"/>
  <c r="J409" i="19" s="1"/>
  <c r="H410" i="19"/>
  <c r="J410" i="19" s="1"/>
  <c r="H307" i="19"/>
  <c r="J307" i="19" s="1"/>
  <c r="H308" i="19"/>
  <c r="J308" i="19" s="1"/>
  <c r="H309" i="19"/>
  <c r="J309" i="19" s="1"/>
  <c r="H310" i="19"/>
  <c r="J310" i="19" s="1"/>
  <c r="H115" i="19"/>
  <c r="J115" i="19" s="1"/>
  <c r="H71" i="19"/>
  <c r="J71" i="19" s="1"/>
  <c r="H72" i="19"/>
  <c r="J72" i="19" s="1"/>
  <c r="H73" i="19"/>
  <c r="J73" i="19" s="1"/>
  <c r="H74" i="19"/>
  <c r="J74" i="19" s="1"/>
  <c r="H75" i="19"/>
  <c r="J75" i="19" s="1"/>
  <c r="H76" i="19"/>
  <c r="J76" i="19" s="1"/>
  <c r="H77" i="19"/>
  <c r="J77" i="19" s="1"/>
  <c r="H78" i="19"/>
  <c r="J78" i="19" s="1"/>
  <c r="H79" i="19"/>
  <c r="J79" i="19" s="1"/>
  <c r="H80" i="19"/>
  <c r="J80" i="19" s="1"/>
  <c r="H81" i="19"/>
  <c r="J81" i="19" s="1"/>
  <c r="H82" i="19"/>
  <c r="J82" i="19" s="1"/>
  <c r="H83" i="19"/>
  <c r="J83" i="19" s="1"/>
  <c r="H352" i="19"/>
  <c r="J352" i="19" s="1"/>
  <c r="H351" i="19"/>
  <c r="J351" i="19" s="1"/>
  <c r="H350" i="19"/>
  <c r="J350" i="19" s="1"/>
  <c r="H349" i="19"/>
  <c r="J349" i="19" s="1"/>
  <c r="H348" i="19"/>
  <c r="J348" i="19" s="1"/>
  <c r="H347" i="19"/>
  <c r="J347" i="19" s="1"/>
  <c r="H346" i="19"/>
  <c r="J346" i="19" s="1"/>
  <c r="H345" i="19"/>
  <c r="J345" i="19" s="1"/>
  <c r="H344" i="19"/>
  <c r="J344" i="19" s="1"/>
  <c r="H343" i="19"/>
  <c r="J343" i="19" s="1"/>
  <c r="H342" i="19"/>
  <c r="J342" i="19" s="1"/>
  <c r="H341" i="19"/>
  <c r="J341" i="19" s="1"/>
  <c r="H340" i="19"/>
  <c r="J340" i="19" s="1"/>
  <c r="H339" i="19"/>
  <c r="J339" i="19" s="1"/>
  <c r="H338" i="19"/>
  <c r="J338" i="19" s="1"/>
  <c r="H337" i="19"/>
  <c r="J337" i="19" s="1"/>
  <c r="H336" i="19"/>
  <c r="J336" i="19" s="1"/>
  <c r="H335" i="19"/>
  <c r="J335" i="19" s="1"/>
  <c r="H334" i="19"/>
  <c r="J334" i="19" s="1"/>
  <c r="H333" i="19"/>
  <c r="J333" i="19" s="1"/>
  <c r="H332" i="19"/>
  <c r="J332" i="19" s="1"/>
  <c r="H331" i="19"/>
  <c r="J331" i="19" s="1"/>
  <c r="H330" i="19"/>
  <c r="J330" i="19" s="1"/>
  <c r="H329" i="19"/>
  <c r="J329" i="19" s="1"/>
  <c r="H326" i="19"/>
  <c r="J326" i="19" s="1"/>
  <c r="H325" i="19"/>
  <c r="J325" i="19" s="1"/>
  <c r="H324" i="19"/>
  <c r="J324" i="19" s="1"/>
  <c r="H323" i="19"/>
  <c r="J323" i="19" s="1"/>
  <c r="H322" i="19"/>
  <c r="J322" i="19" s="1"/>
  <c r="H321" i="19"/>
  <c r="J321" i="19" s="1"/>
  <c r="H320" i="19"/>
  <c r="J320" i="19" s="1"/>
  <c r="H319" i="19"/>
  <c r="J319" i="19" s="1"/>
  <c r="H318" i="19"/>
  <c r="J318" i="19" s="1"/>
  <c r="H317" i="19"/>
  <c r="J317" i="19" s="1"/>
  <c r="H162" i="19"/>
  <c r="J162" i="19" s="1"/>
  <c r="H163" i="19"/>
  <c r="J163" i="19" s="1"/>
  <c r="H164" i="19"/>
  <c r="J164" i="19" s="1"/>
  <c r="H165" i="19"/>
  <c r="J165" i="19" s="1"/>
  <c r="H412" i="19"/>
  <c r="J412" i="19" s="1"/>
  <c r="H138" i="19"/>
  <c r="J138" i="19" s="1"/>
  <c r="H111" i="19"/>
  <c r="J111" i="19" s="1"/>
  <c r="H112" i="19"/>
  <c r="J112" i="19" s="1"/>
  <c r="H113" i="19"/>
  <c r="J113" i="19" s="1"/>
  <c r="H114" i="19"/>
  <c r="J114" i="19" s="1"/>
  <c r="H56" i="19"/>
  <c r="J56" i="19" s="1"/>
  <c r="H57" i="19"/>
  <c r="J57" i="19" s="1"/>
  <c r="H58" i="19"/>
  <c r="J58" i="19" s="1"/>
  <c r="H59" i="19"/>
  <c r="J59" i="19" s="1"/>
  <c r="H60" i="19"/>
  <c r="J60" i="19" s="1"/>
  <c r="H61" i="19"/>
  <c r="J61" i="19" s="1"/>
  <c r="F277" i="16"/>
  <c r="F273" i="16"/>
  <c r="F274" i="16"/>
  <c r="F275" i="16"/>
  <c r="F276" i="16"/>
  <c r="F272" i="16"/>
  <c r="F271" i="16"/>
  <c r="F10" i="16"/>
  <c r="F11" i="16"/>
  <c r="H267" i="19"/>
  <c r="J267" i="19" s="1"/>
  <c r="H268" i="19"/>
  <c r="J268" i="19" s="1"/>
  <c r="H269" i="19"/>
  <c r="J269" i="19" s="1"/>
  <c r="H270" i="19"/>
  <c r="J270" i="19" s="1"/>
  <c r="H271" i="19"/>
  <c r="J271" i="19" s="1"/>
  <c r="H272" i="19"/>
  <c r="J272" i="19" s="1"/>
  <c r="H273" i="19"/>
  <c r="J273" i="19" s="1"/>
  <c r="H274" i="19"/>
  <c r="J274" i="19" s="1"/>
  <c r="H275" i="19"/>
  <c r="J275" i="19" s="1"/>
  <c r="H276" i="19"/>
  <c r="J276" i="19" s="1"/>
  <c r="H277" i="19"/>
  <c r="J277" i="19" s="1"/>
  <c r="H278" i="19"/>
  <c r="J278" i="19" s="1"/>
  <c r="H279" i="19"/>
  <c r="J279" i="19" s="1"/>
  <c r="H280" i="19"/>
  <c r="J280" i="19" s="1"/>
  <c r="H281" i="19"/>
  <c r="J281" i="19" s="1"/>
  <c r="H282" i="19"/>
  <c r="J282" i="19" s="1"/>
  <c r="H283" i="19"/>
  <c r="J283" i="19" s="1"/>
  <c r="H284" i="19"/>
  <c r="J284" i="19" s="1"/>
  <c r="H285" i="19"/>
  <c r="J285" i="19" s="1"/>
  <c r="H286" i="19"/>
  <c r="J286" i="19" s="1"/>
  <c r="H287" i="19"/>
  <c r="J287" i="19" s="1"/>
  <c r="H288" i="19"/>
  <c r="J288" i="19" s="1"/>
  <c r="H289" i="19"/>
  <c r="J289" i="19" s="1"/>
  <c r="H290" i="19"/>
  <c r="J290" i="19" s="1"/>
  <c r="H291" i="19"/>
  <c r="J291" i="19" s="1"/>
  <c r="H292" i="19"/>
  <c r="J292" i="19" s="1"/>
  <c r="H293" i="19"/>
  <c r="J293" i="19" s="1"/>
  <c r="H294" i="19"/>
  <c r="J294" i="19" s="1"/>
  <c r="H295" i="19"/>
  <c r="J295" i="19" s="1"/>
  <c r="H296" i="19"/>
  <c r="J296" i="19" s="1"/>
  <c r="H297" i="19"/>
  <c r="J297" i="19" s="1"/>
  <c r="H298" i="19"/>
  <c r="J298" i="19" s="1"/>
  <c r="H299" i="19"/>
  <c r="J299" i="19" s="1"/>
  <c r="H300" i="19"/>
  <c r="J300" i="19" s="1"/>
  <c r="H301" i="19"/>
  <c r="J301" i="19" s="1"/>
  <c r="H302" i="19"/>
  <c r="J302" i="19" s="1"/>
  <c r="H303" i="19"/>
  <c r="J303" i="19" s="1"/>
  <c r="H304" i="19"/>
  <c r="J304" i="19" s="1"/>
  <c r="H305" i="19"/>
  <c r="J305" i="19" s="1"/>
  <c r="H306" i="19"/>
  <c r="J306" i="19" s="1"/>
  <c r="H25" i="19"/>
  <c r="J25" i="19" s="1"/>
  <c r="H26" i="19"/>
  <c r="J26" i="19" s="1"/>
  <c r="H28" i="19"/>
  <c r="J28" i="19" s="1"/>
  <c r="H29" i="19"/>
  <c r="J29" i="19" s="1"/>
  <c r="H30" i="19"/>
  <c r="J30" i="19" s="1"/>
  <c r="H31" i="19"/>
  <c r="J31" i="19" s="1"/>
  <c r="H32" i="19"/>
  <c r="J32" i="19" s="1"/>
  <c r="H33" i="19"/>
  <c r="J33" i="19" s="1"/>
  <c r="F75" i="16"/>
  <c r="F76" i="16"/>
  <c r="F77" i="16"/>
  <c r="F79" i="16"/>
  <c r="H358" i="19"/>
  <c r="J358" i="19" s="1"/>
  <c r="H359" i="19"/>
  <c r="J359" i="19" s="1"/>
  <c r="H360" i="19"/>
  <c r="J360" i="19" s="1"/>
  <c r="H361" i="19"/>
  <c r="J361" i="19" s="1"/>
  <c r="H362" i="19"/>
  <c r="J362" i="19" s="1"/>
  <c r="H363" i="19"/>
  <c r="J363" i="19" s="1"/>
  <c r="H364" i="19"/>
  <c r="J364" i="19" s="1"/>
  <c r="H365" i="19"/>
  <c r="J365" i="19" s="1"/>
  <c r="H366" i="19"/>
  <c r="J366" i="19" s="1"/>
  <c r="H367" i="19"/>
  <c r="J367" i="19" s="1"/>
  <c r="H368" i="19"/>
  <c r="J368" i="19" s="1"/>
  <c r="H369" i="19"/>
  <c r="J369" i="19" s="1"/>
  <c r="H370" i="19"/>
  <c r="J370" i="19" s="1"/>
  <c r="H371" i="19"/>
  <c r="J371" i="19" s="1"/>
  <c r="H372" i="19"/>
  <c r="J372" i="19" s="1"/>
  <c r="H146" i="19"/>
  <c r="J146" i="19" s="1"/>
  <c r="H147" i="19"/>
  <c r="J147" i="19" s="1"/>
  <c r="H148" i="19"/>
  <c r="J148" i="19" s="1"/>
  <c r="H427" i="19"/>
  <c r="J427" i="19" s="1"/>
  <c r="H425" i="19"/>
  <c r="J425" i="19" s="1"/>
  <c r="H424" i="19"/>
  <c r="J424" i="19" s="1"/>
  <c r="H420" i="19"/>
  <c r="J420" i="19" s="1"/>
  <c r="H419" i="19"/>
  <c r="J419" i="19" s="1"/>
  <c r="H418" i="19"/>
  <c r="J418" i="19" s="1"/>
  <c r="H417" i="19"/>
  <c r="J417" i="19" s="1"/>
  <c r="H416" i="19"/>
  <c r="J416" i="19" s="1"/>
  <c r="H415" i="19"/>
  <c r="J415" i="19" s="1"/>
  <c r="H266" i="19"/>
  <c r="J266" i="19" s="1"/>
  <c r="H264" i="19"/>
  <c r="J264" i="19" s="1"/>
  <c r="H263" i="19"/>
  <c r="J263" i="19" s="1"/>
  <c r="H262" i="19"/>
  <c r="J262" i="19" s="1"/>
  <c r="H261" i="19"/>
  <c r="J261" i="19" s="1"/>
  <c r="H260" i="19"/>
  <c r="J260" i="19" s="1"/>
  <c r="H259" i="19"/>
  <c r="J259" i="19" s="1"/>
  <c r="H258" i="19"/>
  <c r="J258" i="19" s="1"/>
  <c r="H257" i="19"/>
  <c r="J257" i="19" s="1"/>
  <c r="H256" i="19"/>
  <c r="J256" i="19" s="1"/>
  <c r="H255" i="19"/>
  <c r="J255" i="19" s="1"/>
  <c r="H250" i="19"/>
  <c r="J250" i="19" s="1"/>
  <c r="H249" i="19"/>
  <c r="J249" i="19" s="1"/>
  <c r="H248" i="19"/>
  <c r="J248" i="19" s="1"/>
  <c r="H247" i="19"/>
  <c r="J247" i="19" s="1"/>
  <c r="H244" i="19"/>
  <c r="J244" i="19" s="1"/>
  <c r="H243" i="19"/>
  <c r="J243" i="19" s="1"/>
  <c r="H242" i="19"/>
  <c r="J242" i="19" s="1"/>
  <c r="H241" i="19"/>
  <c r="J241" i="19" s="1"/>
  <c r="H240" i="19"/>
  <c r="J240" i="19" s="1"/>
  <c r="H239" i="19"/>
  <c r="J239" i="19" s="1"/>
  <c r="H238" i="19"/>
  <c r="J238" i="19" s="1"/>
  <c r="H237" i="19"/>
  <c r="J237" i="19" s="1"/>
  <c r="H236" i="19"/>
  <c r="J236" i="19" s="1"/>
  <c r="H235" i="19"/>
  <c r="J235" i="19" s="1"/>
  <c r="H234" i="19"/>
  <c r="J234" i="19" s="1"/>
  <c r="H233" i="19"/>
  <c r="J233" i="19" s="1"/>
  <c r="H232" i="19"/>
  <c r="J232" i="19" s="1"/>
  <c r="H231" i="19"/>
  <c r="J231" i="19" s="1"/>
  <c r="H230" i="19"/>
  <c r="J230" i="19" s="1"/>
  <c r="H229" i="19"/>
  <c r="J229" i="19" s="1"/>
  <c r="H228" i="19"/>
  <c r="J228" i="19" s="1"/>
  <c r="H227" i="19"/>
  <c r="J227" i="19" s="1"/>
  <c r="H226" i="19"/>
  <c r="J226" i="19" s="1"/>
  <c r="H225" i="19"/>
  <c r="J225" i="19" s="1"/>
  <c r="H224" i="19"/>
  <c r="J224" i="19" s="1"/>
  <c r="H223" i="19"/>
  <c r="J223" i="19" s="1"/>
  <c r="H222" i="19"/>
  <c r="J222" i="19" s="1"/>
  <c r="H221" i="19"/>
  <c r="J221" i="19" s="1"/>
  <c r="H220" i="19"/>
  <c r="J220" i="19" s="1"/>
  <c r="H219" i="19"/>
  <c r="J219" i="19" s="1"/>
  <c r="H218" i="19"/>
  <c r="J218" i="19" s="1"/>
  <c r="H217" i="19"/>
  <c r="J217" i="19" s="1"/>
  <c r="H216" i="19"/>
  <c r="J216" i="19" s="1"/>
  <c r="H215" i="19"/>
  <c r="J215" i="19" s="1"/>
  <c r="H214" i="19"/>
  <c r="J214" i="19" s="1"/>
  <c r="H213" i="19"/>
  <c r="J213" i="19" s="1"/>
  <c r="H212" i="19"/>
  <c r="J212" i="19" s="1"/>
  <c r="H211" i="19"/>
  <c r="J211" i="19" s="1"/>
  <c r="H210" i="19"/>
  <c r="J210" i="19" s="1"/>
  <c r="H209" i="19"/>
  <c r="J209" i="19" s="1"/>
  <c r="H207" i="19"/>
  <c r="J207" i="19" s="1"/>
  <c r="H206" i="19"/>
  <c r="J206" i="19" s="1"/>
  <c r="H205" i="19"/>
  <c r="J205" i="19" s="1"/>
  <c r="H201" i="19"/>
  <c r="J201" i="19" s="1"/>
  <c r="H200" i="19"/>
  <c r="J200" i="19" s="1"/>
  <c r="H199" i="19"/>
  <c r="J199" i="19" s="1"/>
  <c r="H198" i="19"/>
  <c r="J198" i="19" s="1"/>
  <c r="H197" i="19"/>
  <c r="J197" i="19" s="1"/>
  <c r="H196" i="19"/>
  <c r="J196" i="19" s="1"/>
  <c r="H195" i="19"/>
  <c r="J195" i="19" s="1"/>
  <c r="H194" i="19"/>
  <c r="J194" i="19" s="1"/>
  <c r="H193" i="19"/>
  <c r="J193" i="19" s="1"/>
  <c r="H192" i="19"/>
  <c r="J192" i="19" s="1"/>
  <c r="H191" i="19"/>
  <c r="J191" i="19" s="1"/>
  <c r="H190" i="19"/>
  <c r="J190" i="19" s="1"/>
  <c r="H189" i="19"/>
  <c r="J189" i="19" s="1"/>
  <c r="H188" i="19"/>
  <c r="J188" i="19" s="1"/>
  <c r="H187" i="19"/>
  <c r="J187" i="19" s="1"/>
  <c r="H186" i="19"/>
  <c r="J186" i="19" s="1"/>
  <c r="H185" i="19"/>
  <c r="J185" i="19" s="1"/>
  <c r="H184" i="19"/>
  <c r="J184" i="19" s="1"/>
  <c r="H183" i="19"/>
  <c r="J183" i="19" s="1"/>
  <c r="H182" i="19"/>
  <c r="J182" i="19" s="1"/>
  <c r="H181" i="19"/>
  <c r="J181" i="19" s="1"/>
  <c r="H180" i="19"/>
  <c r="J180" i="19" s="1"/>
  <c r="H179" i="19"/>
  <c r="J179" i="19" s="1"/>
  <c r="H178" i="19"/>
  <c r="J178" i="19" s="1"/>
  <c r="H177" i="19"/>
  <c r="J177" i="19" s="1"/>
  <c r="H176" i="19"/>
  <c r="J176" i="19" s="1"/>
  <c r="H175" i="19"/>
  <c r="J175" i="19" s="1"/>
  <c r="H174" i="19"/>
  <c r="J174" i="19" s="1"/>
  <c r="H173" i="19"/>
  <c r="J173" i="19" s="1"/>
  <c r="H172" i="19"/>
  <c r="J172" i="19" s="1"/>
  <c r="H171" i="19"/>
  <c r="J171" i="19" s="1"/>
  <c r="H170" i="19"/>
  <c r="J170" i="19" s="1"/>
  <c r="H169" i="19"/>
  <c r="J169" i="19" s="1"/>
  <c r="H161" i="19"/>
  <c r="J161" i="19" s="1"/>
  <c r="H160" i="19"/>
  <c r="J160" i="19" s="1"/>
  <c r="H159" i="19"/>
  <c r="J159" i="19" s="1"/>
  <c r="H157" i="19"/>
  <c r="J157" i="19" s="1"/>
  <c r="H156" i="19"/>
  <c r="J156" i="19" s="1"/>
  <c r="H155" i="19"/>
  <c r="J155" i="19" s="1"/>
  <c r="H153" i="19"/>
  <c r="J153" i="19" s="1"/>
  <c r="H151" i="19"/>
  <c r="J151" i="19" s="1"/>
  <c r="H150" i="19"/>
  <c r="J150" i="19" s="1"/>
  <c r="H149" i="19"/>
  <c r="J149" i="19" s="1"/>
  <c r="H145" i="19"/>
  <c r="J145" i="19" s="1"/>
  <c r="H144" i="19"/>
  <c r="J144" i="19" s="1"/>
  <c r="H143" i="19"/>
  <c r="J143" i="19" s="1"/>
  <c r="H137" i="19"/>
  <c r="J137" i="19" s="1"/>
  <c r="H136" i="19"/>
  <c r="J136" i="19" s="1"/>
  <c r="H135" i="19"/>
  <c r="J135" i="19" s="1"/>
  <c r="H134" i="19"/>
  <c r="J134" i="19" s="1"/>
  <c r="H133" i="19"/>
  <c r="J133" i="19" s="1"/>
  <c r="H132" i="19"/>
  <c r="J132" i="19" s="1"/>
  <c r="H131" i="19"/>
  <c r="J131" i="19" s="1"/>
  <c r="H130" i="19"/>
  <c r="J130" i="19" s="1"/>
  <c r="H129" i="19"/>
  <c r="J129" i="19" s="1"/>
  <c r="H128" i="19"/>
  <c r="J128" i="19" s="1"/>
  <c r="H127" i="19"/>
  <c r="J127" i="19" s="1"/>
  <c r="H126" i="19"/>
  <c r="J126" i="19" s="1"/>
  <c r="H125" i="19"/>
  <c r="J125" i="19" s="1"/>
  <c r="H124" i="19"/>
  <c r="J124" i="19" s="1"/>
  <c r="H123" i="19"/>
  <c r="J123" i="19" s="1"/>
  <c r="H122" i="19"/>
  <c r="J122" i="19" s="1"/>
  <c r="H121" i="19"/>
  <c r="J121" i="19" s="1"/>
  <c r="H120" i="19"/>
  <c r="J120" i="19" s="1"/>
  <c r="H119" i="19"/>
  <c r="J119" i="19" s="1"/>
  <c r="H118" i="19"/>
  <c r="J118" i="19" s="1"/>
  <c r="H117" i="19"/>
  <c r="J117" i="19" s="1"/>
  <c r="H110" i="19"/>
  <c r="J110" i="19" s="1"/>
  <c r="H109" i="19"/>
  <c r="J109" i="19" s="1"/>
  <c r="H108" i="19"/>
  <c r="J108" i="19" s="1"/>
  <c r="H107" i="19"/>
  <c r="J107" i="19" s="1"/>
  <c r="H106" i="19"/>
  <c r="J106" i="19" s="1"/>
  <c r="H105" i="19"/>
  <c r="J105" i="19" s="1"/>
  <c r="H104" i="19"/>
  <c r="J104" i="19" s="1"/>
  <c r="H103" i="19"/>
  <c r="J103" i="19" s="1"/>
  <c r="H102" i="19"/>
  <c r="J102" i="19" s="1"/>
  <c r="H101" i="19"/>
  <c r="J101" i="19" s="1"/>
  <c r="H96" i="19"/>
  <c r="J96" i="19" s="1"/>
  <c r="H95" i="19"/>
  <c r="J95" i="19" s="1"/>
  <c r="H94" i="19"/>
  <c r="J94" i="19" s="1"/>
  <c r="H93" i="19"/>
  <c r="J93" i="19" s="1"/>
  <c r="H92" i="19"/>
  <c r="J92" i="19" s="1"/>
  <c r="H91" i="19"/>
  <c r="J91" i="19" s="1"/>
  <c r="H90" i="19"/>
  <c r="J90" i="19" s="1"/>
  <c r="H89" i="19"/>
  <c r="J89" i="19" s="1"/>
  <c r="H88" i="19"/>
  <c r="J88" i="19" s="1"/>
  <c r="H87" i="19"/>
  <c r="J87" i="19" s="1"/>
  <c r="H86" i="19"/>
  <c r="J86" i="19" s="1"/>
  <c r="H85" i="19"/>
  <c r="J85" i="19" s="1"/>
  <c r="H84" i="19"/>
  <c r="J84" i="19" s="1"/>
  <c r="H70" i="19"/>
  <c r="J70" i="19" s="1"/>
  <c r="H69" i="19"/>
  <c r="J69" i="19" s="1"/>
  <c r="H68" i="19"/>
  <c r="J68" i="19" s="1"/>
  <c r="H67" i="19"/>
  <c r="J67" i="19" s="1"/>
  <c r="H47" i="19"/>
  <c r="J47" i="19" s="1"/>
  <c r="H46" i="19"/>
  <c r="J46" i="19" s="1"/>
  <c r="H45" i="19"/>
  <c r="J45" i="19" s="1"/>
  <c r="H44" i="19"/>
  <c r="J44" i="19" s="1"/>
  <c r="H43" i="19"/>
  <c r="J43" i="19" s="1"/>
  <c r="H42" i="19"/>
  <c r="J42" i="19" s="1"/>
  <c r="H41" i="19"/>
  <c r="J41" i="19" s="1"/>
  <c r="H39" i="19"/>
  <c r="J39" i="19" s="1"/>
  <c r="H24" i="19"/>
  <c r="J24" i="19" s="1"/>
  <c r="H22" i="19"/>
  <c r="J22" i="19" s="1"/>
  <c r="H21" i="19"/>
  <c r="J21" i="19" s="1"/>
  <c r="H20" i="19"/>
  <c r="J20" i="19" s="1"/>
  <c r="H19" i="19"/>
  <c r="J19" i="19" s="1"/>
  <c r="H18" i="19"/>
  <c r="J18" i="19" s="1"/>
  <c r="H17" i="19"/>
  <c r="J17" i="19" s="1"/>
  <c r="H16" i="19"/>
  <c r="J16" i="19" s="1"/>
  <c r="H14" i="19"/>
  <c r="J14" i="19" s="1"/>
  <c r="H13" i="19"/>
  <c r="J13" i="19" s="1"/>
  <c r="H12" i="19"/>
  <c r="J12" i="19" s="1"/>
  <c r="H11" i="19"/>
  <c r="J11" i="19" s="1"/>
  <c r="H10" i="19"/>
  <c r="J10" i="19" s="1"/>
  <c r="F9" i="16"/>
  <c r="F12" i="16"/>
  <c r="F13" i="16"/>
  <c r="F14" i="16"/>
  <c r="F16" i="16"/>
  <c r="F17" i="16"/>
  <c r="F18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5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9" i="16"/>
  <c r="F70" i="16"/>
  <c r="F71" i="16"/>
  <c r="F72" i="16"/>
  <c r="F73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9" i="16"/>
  <c r="F100" i="16"/>
  <c r="F101" i="16"/>
  <c r="F102" i="16"/>
  <c r="F103" i="16"/>
  <c r="F104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6" i="16"/>
  <c r="F157" i="16"/>
  <c r="F158" i="16"/>
  <c r="F159" i="16"/>
  <c r="F160" i="16"/>
  <c r="F161" i="16"/>
  <c r="F162" i="16"/>
  <c r="F163" i="16"/>
  <c r="F165" i="16"/>
  <c r="F166" i="16"/>
  <c r="F167" i="16"/>
  <c r="F169" i="16"/>
  <c r="F174" i="16"/>
  <c r="F175" i="16"/>
  <c r="F176" i="16"/>
  <c r="F177" i="16"/>
  <c r="F178" i="16"/>
  <c r="F179" i="16"/>
  <c r="F180" i="16"/>
  <c r="F181" i="16"/>
  <c r="F183" i="16"/>
  <c r="F184" i="16"/>
  <c r="F185" i="16"/>
  <c r="F186" i="16"/>
  <c r="F187" i="16"/>
  <c r="F192" i="16"/>
  <c r="F193" i="16"/>
  <c r="F194" i="16"/>
  <c r="F195" i="16"/>
  <c r="F196" i="16"/>
  <c r="F197" i="16"/>
  <c r="F198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9" i="16"/>
  <c r="F280" i="16"/>
  <c r="F282" i="16"/>
  <c r="F283" i="16"/>
  <c r="F285" i="16"/>
  <c r="F286" i="16"/>
  <c r="F288" i="16"/>
  <c r="F290" i="16"/>
  <c r="F292" i="16"/>
  <c r="F293" i="16"/>
  <c r="F294" i="16"/>
  <c r="F295" i="16"/>
  <c r="F296" i="16"/>
  <c r="F19" i="16"/>
  <c r="F24" i="11"/>
  <c r="H24" i="11" s="1"/>
  <c r="F23" i="11"/>
  <c r="H23" i="11" s="1"/>
  <c r="F22" i="11"/>
  <c r="H22" i="11" s="1"/>
  <c r="F21" i="11"/>
  <c r="H21" i="11" s="1"/>
  <c r="F20" i="11"/>
  <c r="H20" i="11" s="1"/>
  <c r="F19" i="11"/>
  <c r="H19" i="11" s="1"/>
  <c r="F18" i="11"/>
  <c r="H18" i="11" s="1"/>
  <c r="F17" i="11"/>
  <c r="H17" i="11" s="1"/>
  <c r="F15" i="11"/>
  <c r="H15" i="11" s="1"/>
  <c r="F14" i="11"/>
  <c r="H14" i="11" s="1"/>
  <c r="F13" i="11"/>
  <c r="H13" i="11" s="1"/>
  <c r="F12" i="11"/>
  <c r="H12" i="11" s="1"/>
  <c r="F11" i="11"/>
  <c r="H11" i="11" s="1"/>
  <c r="F10" i="11"/>
  <c r="H10" i="11" s="1"/>
  <c r="F9" i="11"/>
  <c r="H9" i="11" s="1"/>
  <c r="C11" i="1" l="1"/>
  <c r="F6" i="16"/>
  <c r="B20" i="1" s="1"/>
  <c r="C20" i="1" s="1"/>
  <c r="H6" i="11"/>
  <c r="B18" i="1" s="1"/>
  <c r="C18" i="1" s="1"/>
  <c r="B7" i="1"/>
  <c r="C7" i="1" s="1"/>
  <c r="J6" i="19"/>
  <c r="B10" i="1" s="1"/>
  <c r="C10" i="1" s="1"/>
  <c r="C17" i="1"/>
  <c r="B15" i="1"/>
  <c r="C15" i="1" s="1"/>
  <c r="B14" i="1"/>
  <c r="C14" i="1" s="1"/>
  <c r="B9" i="1" l="1"/>
  <c r="C9" i="1" l="1"/>
  <c r="G8" i="10" l="1"/>
  <c r="I8" i="10" s="1"/>
  <c r="G24" i="10"/>
  <c r="I24" i="10" s="1"/>
  <c r="G14" i="10"/>
  <c r="I14" i="10" s="1"/>
  <c r="G15" i="10"/>
  <c r="I15" i="10" s="1"/>
  <c r="G9" i="10"/>
  <c r="I9" i="10" s="1"/>
  <c r="G11" i="10"/>
  <c r="I11" i="10" s="1"/>
  <c r="G10" i="10"/>
  <c r="I10" i="10" s="1"/>
  <c r="G16" i="10"/>
  <c r="I16" i="10" s="1"/>
  <c r="G12" i="10"/>
  <c r="I12" i="10" s="1"/>
  <c r="G26" i="10"/>
  <c r="I26" i="10" s="1"/>
  <c r="I5" i="10" l="1"/>
  <c r="B19" i="1" s="1"/>
  <c r="C19" i="1" l="1"/>
  <c r="B21" i="1" l="1"/>
  <c r="C21" i="1"/>
</calcChain>
</file>

<file path=xl/sharedStrings.xml><?xml version="1.0" encoding="utf-8"?>
<sst xmlns="http://schemas.openxmlformats.org/spreadsheetml/2006/main" count="12078" uniqueCount="5149">
  <si>
    <t>Прайс - лист</t>
  </si>
  <si>
    <t>т./ф. + 7 (812) 640 4240    e-mail: info@lion-group.ru       www.lion-group.ru</t>
  </si>
  <si>
    <t>Артикул</t>
  </si>
  <si>
    <t>Наименование продукта</t>
  </si>
  <si>
    <t>Упаковка</t>
  </si>
  <si>
    <t>Ед.изм.</t>
  </si>
  <si>
    <t>Рекоменд. цена</t>
  </si>
  <si>
    <t>Абразивные материалы</t>
  </si>
  <si>
    <t>RoxelPro Нетканый абразивный материал 152х229мм VERY FINE, красный</t>
  </si>
  <si>
    <t>шт.</t>
  </si>
  <si>
    <t>RoxelPro Нетканый абразивный материал 152х229мм ULTRA FINE, серый</t>
  </si>
  <si>
    <t>RoxelPro Нетканый абразивный материал 115мм х10м VERY FINE, красный</t>
  </si>
  <si>
    <t>рулон</t>
  </si>
  <si>
    <t>RoxelPro Нетканый абразивный материал 115мм х10м ULTRA FINE, серый</t>
  </si>
  <si>
    <t>RoxelPro Шлифовальный круг ROXTOP FILM 150мм на липучке, 15 отв, синий P80</t>
  </si>
  <si>
    <t>RoxelPro Шлифовальный круг ROXTOP FILM 150мм на липучке, 15 отв, синий P120</t>
  </si>
  <si>
    <t>RoxelPro Шлифовальный круг ROXTOP FILM 150мм на липучке, 15 отв, синий P180</t>
  </si>
  <si>
    <t>RoxelPro Шлифовальный круг ROXTOP FILM 150мм на липучке, 15 отв, синий P220</t>
  </si>
  <si>
    <t>RoxelPro Шлифовальный круг ROXTOP FILM 150мм на липучке, 15 отв, синий P240</t>
  </si>
  <si>
    <t>RoxelPro Шлифовальный круг ROXTOP FILM 150мм на липучке, 15 отв, синий P320</t>
  </si>
  <si>
    <t>RoxelPro Шлифовальный круг ROXTOP FILM 150мм на липучке, 15 отв, синий P400</t>
  </si>
  <si>
    <t>RoxelPro Шлифовальный круг ROXTOP FILM 150мм на липучке, 15 отв, синий P500</t>
  </si>
  <si>
    <t>RoxelPro Шлифовальная полоска ROXTOP FILM 70х400мм на липучке без отв, синяя P80</t>
  </si>
  <si>
    <t>RoxelPro Шлифовальная полоска ROXTOP FILM 70х400мм на липучке без отв, синяя P120</t>
  </si>
  <si>
    <t>RoxelPro Шлифовальная полоска ROXTOP FILM 70х400мм на липучке без отв, синяя P180</t>
  </si>
  <si>
    <t>RoxelPro Шлифовальная полоска ROXTOP FILM 70х400мм на липучке без отв, синяя P240</t>
  </si>
  <si>
    <t>RoxelPro Шлифовальная полоска ROXTOP FILM 70х400мм на липучке без отв, синяя P320</t>
  </si>
  <si>
    <t>RoxelPro Шлифовальная полоска ROXTOP FILM 70х400мм на липучке без отв, синяя P400</t>
  </si>
  <si>
    <t>RoxelPro Сухое проявочное покрытие ROXTOP с аппликатором, белое, 100г.</t>
  </si>
  <si>
    <t>Полировальные материалы</t>
  </si>
  <si>
    <t>RoxelPro Поролоновый полировальник на липучке 150 х 25мм, мягкий, чёрный, рифлёный</t>
  </si>
  <si>
    <t>Маскирующие материалы</t>
  </si>
  <si>
    <t>RoxelPro Маск. плёнка ROXTOP с клеящей лентой 110° со стат.эффектом, 550мм х 33м</t>
  </si>
  <si>
    <t>RoxelPro Маск. плёнка ROXTOP с клеящей лентой 110° со стат.эффектом, 650мм х 33м</t>
  </si>
  <si>
    <t>RoxelPro Маск. плёнка ROXTOP с клеящей лентой 110° со стат.эффектом, 900мм х 33м</t>
  </si>
  <si>
    <t>RoxelPro Маск. плёнка ROXTOP с клеящей лентой 110° со стат.эффектом, 1100мм х 33м</t>
  </si>
  <si>
    <t>RoxelPro Маск. плёнка ROXTOP с клеящей лентой 110° со стат.эффектом, 1800мм х 33м</t>
  </si>
  <si>
    <t>RoxelPro Маск. плёнка ROXTOP с клеящей лентой 110° со стат.эффектом, 2700мм х 20м</t>
  </si>
  <si>
    <t>RoxelPro Контурная лента ROXTOP 6мм х 55м, зелёная</t>
  </si>
  <si>
    <t>RoxelPro Контурная лента 6мм х 55м, оранжевая</t>
  </si>
  <si>
    <t>RoxelPro Клейкая лента для защиты от прошлифовки краев деталей, 50мм х 50м, серебристая</t>
  </si>
  <si>
    <t>RoxelPro Маскирующая лента для уплотнителей стёкол 50мм х 10м</t>
  </si>
  <si>
    <t>RoxelPro Поролоновые валики для проёмов ROXONE 13мм х 50м</t>
  </si>
  <si>
    <t>Покрытия и инструмент для нанесения</t>
  </si>
  <si>
    <t>RoxelPro Антигравийное антикоррозийное покрытие, окрашиваемое, серое, аэрозоль 500 мл</t>
  </si>
  <si>
    <t>RoxelPro Антигравийное антикоррозийное покрытие, окрашиваемое, чёрное, аэрозоль 500 мл</t>
  </si>
  <si>
    <t>RoxelPro Антигравийное антикоррозийное покрытие, окрашиваемое, серое, 1 л</t>
  </si>
  <si>
    <t>RoxelPro Антигравийное антикоррозийное покрытие, окрашиваемое, чёрное, 1 л</t>
  </si>
  <si>
    <t>RoxelPro Липкое противопылевое покрытие ROXTOP на водной основе, 5 л, прозрачное</t>
  </si>
  <si>
    <t>RoxelPro Металлические тест-панели 10,5 х 15 см, светло-серые</t>
  </si>
  <si>
    <t>RoxelPro Распылитель жидкостей с ручным нагнетателем 1л.</t>
  </si>
  <si>
    <t>Клеи и герметики</t>
  </si>
  <si>
    <t>RoxelPro Пеноакриловая двусторонняя лента, толшина 0,8мм, 6мм х 5м, серая</t>
  </si>
  <si>
    <t>RoxelPro Пеноакриловая двусторонняя лента, толшина 0,8мм, 9мм х 5м, серая</t>
  </si>
  <si>
    <t>RoxelPro Пеноакриловая двусторонняя лента, толшина 0,8мм, 12мм х 5м, серая</t>
  </si>
  <si>
    <t>RoxelPro Пеноакриловая двусторонняя лента, толшина 0,8мм, 16мм х 5м, серая</t>
  </si>
  <si>
    <t>RoxelPro Пеноакриловая двусторонняя лента, толшина 0,8мм, 19мм х 5м, серая</t>
  </si>
  <si>
    <t>RoxelPro Пеноакриловая двусторонняя лента, толшина 1,0мм, 6мм х 5м, прозрачная</t>
  </si>
  <si>
    <t>RoxelPro Пеноакриловая двусторонняя лента, толшина 1,0мм, 9мм х 5м, прозрачная</t>
  </si>
  <si>
    <t>RoxelPro Клей для вклейки стёкол, 2 часа, картридж 310 мл</t>
  </si>
  <si>
    <t>RoxelPro Клей для вклейки стёкол, 2 часа, туба 600 мл</t>
  </si>
  <si>
    <t>RoxelPro Клей для вклейки стёкол, 6 часов, картридж 310 мл</t>
  </si>
  <si>
    <t>RoxelPro Универсальный грунт для вклейки стёкол NEW, чёрный, тюбик 10 мл.</t>
  </si>
  <si>
    <t>RoxelPro Универсальный грунт для вклейки стёкол NEW, чёрный, флакон 30 мл.</t>
  </si>
  <si>
    <t>RoxelPro Универсальный грунт для вклейки стёкол NEW, чёрный, флакон 250 мл.</t>
  </si>
  <si>
    <t>RoxelPro Струна для срезки стёкол, треугольная, 50м.</t>
  </si>
  <si>
    <t>RoxelPro Струна для срезки стёкол, квадратная, 50м.</t>
  </si>
  <si>
    <t>RoxelPro Струна для срезки стёкол, витая, 22,5м</t>
  </si>
  <si>
    <t>RoxelPro Войлочный аппликатор для грунта</t>
  </si>
  <si>
    <t>RoxelPro Набор для вклейки стёкол 2 часа (клей 310мл, грунт 10мл, очищающая салфетка, струна 2м, аппликатор)</t>
  </si>
  <si>
    <t>набор</t>
  </si>
  <si>
    <t>RoxelPro Набор для вклейки стёкол 6 часов (клей 310мл, грунт 10мл, очищающая салфетка, струна 2м, аппликатор)</t>
  </si>
  <si>
    <t>RoxelPro Многоцелевой ПУ герметик 550, белый, картридж 310мл</t>
  </si>
  <si>
    <t>RoxelPro Многоцелевой ПУ герметик 550, белый, туба 600мл</t>
  </si>
  <si>
    <t>RoxelPro Многоцелевой ПУ герметик 550, серый, картридж 310мл</t>
  </si>
  <si>
    <t>RoxelPro Многоцелевой ПУ герметик 550, серый, туба 600мл</t>
  </si>
  <si>
    <t>RoxelPro Многоцелевой ПУ герметик 550, чёрный, картридж 310мл</t>
  </si>
  <si>
    <t>RoxelPro Многоцелевой ПУ герметик 550, чёрный, туба 600мл</t>
  </si>
  <si>
    <t>RoxelPro Многоцелевой ПУ герметик 550, бежевый, картридж 310мл</t>
  </si>
  <si>
    <t>RoxelPro Герметик для швов под кисть, серый, банка 1 кг</t>
  </si>
  <si>
    <t>Салфетки</t>
  </si>
  <si>
    <t>RoxelPro Обезжиривающая салфетка ULTRACLEAN, перфорированный рулон 400шт., 30х32см., голубая</t>
  </si>
  <si>
    <t>RoxelPro Обезжиривающая салфетка ULTRACLEAN, 33х40см., голубая</t>
  </si>
  <si>
    <t>упак: 2 рул.</t>
  </si>
  <si>
    <t>RoxelPro Пылесборная салфетка SUPER WAVE, липкая, 80х80см</t>
  </si>
  <si>
    <t>RoxelPro Пылесборная салфетка ULTRA, липкая, 80х50см</t>
  </si>
  <si>
    <t>Средства индивидуальной защиты</t>
  </si>
  <si>
    <t>RoxelPro Защитный комбинезон для малярных работ ROXTOP, тип 5/6, размер M</t>
  </si>
  <si>
    <t>RoxelPro Защитный комбинезон для малярных работ ROXTOP, тип 5/6, размер L</t>
  </si>
  <si>
    <t>RoxelPro Защитный комбинезон для малярных работ ROXTOP, тип 5/6, размер XL</t>
  </si>
  <si>
    <t>RoxelPro Защитный комбинезон для малярных работ ROXTOP, тип 5/6, размер XXL</t>
  </si>
  <si>
    <t>RoxelPro Многоразовый защитный комбинезон ROXPRO с вентиляцией, повышенной комфортности, размер M</t>
  </si>
  <si>
    <t>RoxelPro Многоразовый защитный комбинезон ROXPRO с вентиляцией, повышенной комфортности, размер L</t>
  </si>
  <si>
    <t>RoxelPro Многоразовый защитный комбинезон ROXPRO с вентиляцией, повышенной комфортности, размер XL</t>
  </si>
  <si>
    <t>RoxelPro Многоразовый защитный комбинезон ROXPRO с вентиляцией, повышенной комфортности, размер XXL</t>
  </si>
  <si>
    <t>RoxelPro Многоразовый защитный комбинезон ROXTOP, размер M</t>
  </si>
  <si>
    <t>RoxelPro Многоразовый защитный комбинезон ROXTOP, размер L</t>
  </si>
  <si>
    <t>RoxelPro Многоразовый защитный комбинезон ROXTOP, размер XL</t>
  </si>
  <si>
    <t>RoxelPro Многоразовый защитный комбинезон ROXTOP, размер XXL</t>
  </si>
  <si>
    <t>RoxelPro Нитриловые перчатки ROXONE, чёрные, размер M, упаковка 100 шт.</t>
  </si>
  <si>
    <t>RoxelPro Нитриловые перчатки ROXONE, чёрные, размер L, упаковка 100 шт.</t>
  </si>
  <si>
    <t>RoxelPro Нитриловые перчатки ROXONE, чёрные, размер XL, упаковка 100 шт.</t>
  </si>
  <si>
    <t>Вспомогательные материалы</t>
  </si>
  <si>
    <t>RoxelPro Фильтр-воронка для краски, 190 µ</t>
  </si>
  <si>
    <t>RoxelPro Ёмкость пластиковая для смешивания красок 0,385 л</t>
  </si>
  <si>
    <t>RoxelPro Ёмкость пластиковая для смешивания красок 0,750 л</t>
  </si>
  <si>
    <t>RoxelPro Ёмкость пластиковая для смешивания красок 1,4 л</t>
  </si>
  <si>
    <t>RoxelPro Ёмкость пластиковая для смешивания красок 2,3 л</t>
  </si>
  <si>
    <t>RoxelPro Крышка для ёмкости 0,385 л</t>
  </si>
  <si>
    <t>RoxelPro Крышка для ёмкости 0,750 л</t>
  </si>
  <si>
    <t>RoxelPro Крышка для ёмкости 1,4 л</t>
  </si>
  <si>
    <t>RoxelPro Крышка для ёмкости 2,3 л</t>
  </si>
  <si>
    <t>Цена указана в У. Е. = 1 EUR</t>
  </si>
  <si>
    <t>Существует гибкая система скидок для оптовых покупателей</t>
  </si>
  <si>
    <t>Код</t>
  </si>
  <si>
    <t>Наименование товара</t>
  </si>
  <si>
    <t>Зерно</t>
  </si>
  <si>
    <t>Кол-во в упаковке</t>
  </si>
  <si>
    <t>53202</t>
  </si>
  <si>
    <t>P 36</t>
  </si>
  <si>
    <t>50 / 400</t>
  </si>
  <si>
    <t>53203</t>
  </si>
  <si>
    <t>P 40</t>
  </si>
  <si>
    <t>53205</t>
  </si>
  <si>
    <t>P 60</t>
  </si>
  <si>
    <t>53206</t>
  </si>
  <si>
    <t>P 80</t>
  </si>
  <si>
    <t>100 / 800</t>
  </si>
  <si>
    <t>53207</t>
  </si>
  <si>
    <t>P 100</t>
  </si>
  <si>
    <t>53208</t>
  </si>
  <si>
    <t>P 120</t>
  </si>
  <si>
    <t>53209</t>
  </si>
  <si>
    <t>P 150</t>
  </si>
  <si>
    <t>53210</t>
  </si>
  <si>
    <t>P 180</t>
  </si>
  <si>
    <t>53211</t>
  </si>
  <si>
    <t>P 220</t>
  </si>
  <si>
    <t>53212</t>
  </si>
  <si>
    <t>P 240</t>
  </si>
  <si>
    <t>53213</t>
  </si>
  <si>
    <t>P 280</t>
  </si>
  <si>
    <t>53214</t>
  </si>
  <si>
    <t>P 320</t>
  </si>
  <si>
    <t>53215</t>
  </si>
  <si>
    <t>P 360</t>
  </si>
  <si>
    <t>53216</t>
  </si>
  <si>
    <t>P 400</t>
  </si>
  <si>
    <t>53217</t>
  </si>
  <si>
    <t>P 500</t>
  </si>
  <si>
    <t>53218</t>
  </si>
  <si>
    <t>P 600</t>
  </si>
  <si>
    <t>P 800</t>
  </si>
  <si>
    <t>P 1000</t>
  </si>
  <si>
    <t>P 1200</t>
  </si>
  <si>
    <t>P 1500</t>
  </si>
  <si>
    <t>P 2000</t>
  </si>
  <si>
    <t>52002</t>
  </si>
  <si>
    <t>52003</t>
  </si>
  <si>
    <t>52005</t>
  </si>
  <si>
    <t>52006</t>
  </si>
  <si>
    <t>52007</t>
  </si>
  <si>
    <t>52008</t>
  </si>
  <si>
    <t>52009</t>
  </si>
  <si>
    <t>52010</t>
  </si>
  <si>
    <t>52011</t>
  </si>
  <si>
    <t>52012</t>
  </si>
  <si>
    <t>52013</t>
  </si>
  <si>
    <t>52014</t>
  </si>
  <si>
    <t>52015</t>
  </si>
  <si>
    <t>52016</t>
  </si>
  <si>
    <t>52017</t>
  </si>
  <si>
    <t>52018</t>
  </si>
  <si>
    <t>51302</t>
  </si>
  <si>
    <t>51303</t>
  </si>
  <si>
    <t>51305</t>
  </si>
  <si>
    <t>51306</t>
  </si>
  <si>
    <t>51307</t>
  </si>
  <si>
    <t>51308</t>
  </si>
  <si>
    <t>51309</t>
  </si>
  <si>
    <t>51310</t>
  </si>
  <si>
    <t>51311</t>
  </si>
  <si>
    <t>51312</t>
  </si>
  <si>
    <t>51313</t>
  </si>
  <si>
    <t>51314</t>
  </si>
  <si>
    <t>51315</t>
  </si>
  <si>
    <t>51316</t>
  </si>
  <si>
    <t>51317</t>
  </si>
  <si>
    <t>51318</t>
  </si>
  <si>
    <t>53002</t>
  </si>
  <si>
    <t>53003</t>
  </si>
  <si>
    <t>53005</t>
  </si>
  <si>
    <t>53006</t>
  </si>
  <si>
    <t>53007</t>
  </si>
  <si>
    <t>53008</t>
  </si>
  <si>
    <t>53009</t>
  </si>
  <si>
    <t>53010</t>
  </si>
  <si>
    <t>53011</t>
  </si>
  <si>
    <t>53012</t>
  </si>
  <si>
    <t>53013</t>
  </si>
  <si>
    <t>53014</t>
  </si>
  <si>
    <t>53015</t>
  </si>
  <si>
    <t>53016</t>
  </si>
  <si>
    <t>53017</t>
  </si>
  <si>
    <t>53018</t>
  </si>
  <si>
    <t>56203</t>
  </si>
  <si>
    <t>56205</t>
  </si>
  <si>
    <t>56206</t>
  </si>
  <si>
    <t>56212</t>
  </si>
  <si>
    <t>56214</t>
  </si>
  <si>
    <t>56217</t>
  </si>
  <si>
    <t>56303</t>
  </si>
  <si>
    <t>56305</t>
  </si>
  <si>
    <t>56306</t>
  </si>
  <si>
    <t>56307</t>
  </si>
  <si>
    <t>56310</t>
  </si>
  <si>
    <t>56312</t>
  </si>
  <si>
    <t>56314</t>
  </si>
  <si>
    <t>56317</t>
  </si>
  <si>
    <t>56318</t>
  </si>
  <si>
    <t>56603</t>
  </si>
  <si>
    <t>56605</t>
  </si>
  <si>
    <t>56607</t>
  </si>
  <si>
    <t>56609</t>
  </si>
  <si>
    <t>56614</t>
  </si>
  <si>
    <t>56616</t>
  </si>
  <si>
    <t>56618</t>
  </si>
  <si>
    <t>56405</t>
  </si>
  <si>
    <t>56418</t>
  </si>
  <si>
    <t>04403</t>
  </si>
  <si>
    <t>04405</t>
  </si>
  <si>
    <t>04406</t>
  </si>
  <si>
    <t>04407</t>
  </si>
  <si>
    <t>04408</t>
  </si>
  <si>
    <t>04409</t>
  </si>
  <si>
    <t>04410</t>
  </si>
  <si>
    <t>04411</t>
  </si>
  <si>
    <t>04412</t>
  </si>
  <si>
    <t>04414</t>
  </si>
  <si>
    <t>04416</t>
  </si>
  <si>
    <t>16603</t>
  </si>
  <si>
    <t>16605</t>
  </si>
  <si>
    <t>16606</t>
  </si>
  <si>
    <t>16607</t>
  </si>
  <si>
    <t>16608</t>
  </si>
  <si>
    <t>16609</t>
  </si>
  <si>
    <t>16610</t>
  </si>
  <si>
    <t>16611</t>
  </si>
  <si>
    <t>16612</t>
  </si>
  <si>
    <t>16614</t>
  </si>
  <si>
    <t>16616</t>
  </si>
  <si>
    <t>04903</t>
  </si>
  <si>
    <t>04906</t>
  </si>
  <si>
    <t>04907</t>
  </si>
  <si>
    <t>04908</t>
  </si>
  <si>
    <t>04909</t>
  </si>
  <si>
    <t>04910</t>
  </si>
  <si>
    <t>04911</t>
  </si>
  <si>
    <t>04912</t>
  </si>
  <si>
    <t>04914</t>
  </si>
  <si>
    <t>04916</t>
  </si>
  <si>
    <t>04917</t>
  </si>
  <si>
    <t>04918</t>
  </si>
  <si>
    <t>14903</t>
  </si>
  <si>
    <t>14905</t>
  </si>
  <si>
    <t>14906</t>
  </si>
  <si>
    <t>14907</t>
  </si>
  <si>
    <t>14908</t>
  </si>
  <si>
    <t>14909</t>
  </si>
  <si>
    <t>14910</t>
  </si>
  <si>
    <t>14911</t>
  </si>
  <si>
    <t>14912</t>
  </si>
  <si>
    <t>14914</t>
  </si>
  <si>
    <t>14916</t>
  </si>
  <si>
    <t>12103</t>
  </si>
  <si>
    <t>25 / 125 / 500</t>
  </si>
  <si>
    <t>12105</t>
  </si>
  <si>
    <t>12106</t>
  </si>
  <si>
    <t>12107</t>
  </si>
  <si>
    <t>50 / 250 / 1000</t>
  </si>
  <si>
    <t>12108</t>
  </si>
  <si>
    <t>12109</t>
  </si>
  <si>
    <t>12110</t>
  </si>
  <si>
    <t>12111</t>
  </si>
  <si>
    <t>12112</t>
  </si>
  <si>
    <t>12113</t>
  </si>
  <si>
    <t>12114</t>
  </si>
  <si>
    <t>12116</t>
  </si>
  <si>
    <t>10302</t>
  </si>
  <si>
    <t>1 / 4</t>
  </si>
  <si>
    <t>10303</t>
  </si>
  <si>
    <t>10305</t>
  </si>
  <si>
    <t>10306</t>
  </si>
  <si>
    <t>1 / 8</t>
  </si>
  <si>
    <t>10307</t>
  </si>
  <si>
    <t>10308</t>
  </si>
  <si>
    <t>10309</t>
  </si>
  <si>
    <t>10310</t>
  </si>
  <si>
    <t>10311</t>
  </si>
  <si>
    <t>10312</t>
  </si>
  <si>
    <t>10313</t>
  </si>
  <si>
    <t>10314</t>
  </si>
  <si>
    <t>10315</t>
  </si>
  <si>
    <t>10316</t>
  </si>
  <si>
    <t>10402</t>
  </si>
  <si>
    <t>10403</t>
  </si>
  <si>
    <t>10405</t>
  </si>
  <si>
    <t>10406</t>
  </si>
  <si>
    <t>10407</t>
  </si>
  <si>
    <t>10408</t>
  </si>
  <si>
    <t>10409</t>
  </si>
  <si>
    <t>10410</t>
  </si>
  <si>
    <t>10411</t>
  </si>
  <si>
    <t>10412</t>
  </si>
  <si>
    <t>10413</t>
  </si>
  <si>
    <t>10414</t>
  </si>
  <si>
    <t>10415</t>
  </si>
  <si>
    <t>10416</t>
  </si>
  <si>
    <t>11302</t>
  </si>
  <si>
    <t>11303</t>
  </si>
  <si>
    <t>11305</t>
  </si>
  <si>
    <t>11306</t>
  </si>
  <si>
    <t>11307</t>
  </si>
  <si>
    <t>11308</t>
  </si>
  <si>
    <t>11309</t>
  </si>
  <si>
    <t>11310</t>
  </si>
  <si>
    <t>11312</t>
  </si>
  <si>
    <t>11314</t>
  </si>
  <si>
    <t>11316</t>
  </si>
  <si>
    <t>11317</t>
  </si>
  <si>
    <t>11318</t>
  </si>
  <si>
    <t>11402</t>
  </si>
  <si>
    <t>11403</t>
  </si>
  <si>
    <t>11405</t>
  </si>
  <si>
    <t>11406</t>
  </si>
  <si>
    <t>11407</t>
  </si>
  <si>
    <t>11408</t>
  </si>
  <si>
    <t>11409</t>
  </si>
  <si>
    <t>11410</t>
  </si>
  <si>
    <t>11412</t>
  </si>
  <si>
    <t>11414</t>
  </si>
  <si>
    <t>11416</t>
  </si>
  <si>
    <t>11417</t>
  </si>
  <si>
    <t>11418</t>
  </si>
  <si>
    <t>31105</t>
  </si>
  <si>
    <t>31106</t>
  </si>
  <si>
    <t>31107</t>
  </si>
  <si>
    <t>31108</t>
  </si>
  <si>
    <t>31109</t>
  </si>
  <si>
    <t>31110</t>
  </si>
  <si>
    <t>31112</t>
  </si>
  <si>
    <t>31114</t>
  </si>
  <si>
    <t>31116</t>
  </si>
  <si>
    <t>31117</t>
  </si>
  <si>
    <t>31118</t>
  </si>
  <si>
    <t>58103</t>
  </si>
  <si>
    <t>58105</t>
  </si>
  <si>
    <t>58106</t>
  </si>
  <si>
    <t>58107</t>
  </si>
  <si>
    <t>58108</t>
  </si>
  <si>
    <t>58109</t>
  </si>
  <si>
    <t>58110</t>
  </si>
  <si>
    <t>58112</t>
  </si>
  <si>
    <t>58114</t>
  </si>
  <si>
    <t>58116</t>
  </si>
  <si>
    <t>58117</t>
  </si>
  <si>
    <t>58118</t>
  </si>
  <si>
    <t>52603</t>
  </si>
  <si>
    <t>52605</t>
  </si>
  <si>
    <t>52606</t>
  </si>
  <si>
    <t>52607</t>
  </si>
  <si>
    <t>52608</t>
  </si>
  <si>
    <t>52609</t>
  </si>
  <si>
    <t>52610</t>
  </si>
  <si>
    <t>52611</t>
  </si>
  <si>
    <t>52612</t>
  </si>
  <si>
    <t>52613</t>
  </si>
  <si>
    <t>52614</t>
  </si>
  <si>
    <t>52615</t>
  </si>
  <si>
    <t>52616</t>
  </si>
  <si>
    <t>52617</t>
  </si>
  <si>
    <t>52618</t>
  </si>
  <si>
    <t>52303</t>
  </si>
  <si>
    <t>52305</t>
  </si>
  <si>
    <t>52306</t>
  </si>
  <si>
    <t>52307</t>
  </si>
  <si>
    <t>52308</t>
  </si>
  <si>
    <t>52309</t>
  </si>
  <si>
    <t>52310</t>
  </si>
  <si>
    <t>52311</t>
  </si>
  <si>
    <t>52312</t>
  </si>
  <si>
    <t>52313</t>
  </si>
  <si>
    <t>52314</t>
  </si>
  <si>
    <t>52315</t>
  </si>
  <si>
    <t>52316</t>
  </si>
  <si>
    <t>52317</t>
  </si>
  <si>
    <t>52318</t>
  </si>
  <si>
    <t>52319</t>
  </si>
  <si>
    <t>52321</t>
  </si>
  <si>
    <t>44303</t>
  </si>
  <si>
    <t>44305</t>
  </si>
  <si>
    <t>44306</t>
  </si>
  <si>
    <t>44307</t>
  </si>
  <si>
    <t>44308</t>
  </si>
  <si>
    <t>44309</t>
  </si>
  <si>
    <t>44310</t>
  </si>
  <si>
    <t>44311</t>
  </si>
  <si>
    <t>44312</t>
  </si>
  <si>
    <t>44313</t>
  </si>
  <si>
    <t>44314</t>
  </si>
  <si>
    <t>44315</t>
  </si>
  <si>
    <t>44316</t>
  </si>
  <si>
    <t>44317</t>
  </si>
  <si>
    <t>44318</t>
  </si>
  <si>
    <t>64605</t>
  </si>
  <si>
    <t>64606</t>
  </si>
  <si>
    <t>64607</t>
  </si>
  <si>
    <t>64608</t>
  </si>
  <si>
    <t>64609</t>
  </si>
  <si>
    <t>64610</t>
  </si>
  <si>
    <t>64612</t>
  </si>
  <si>
    <t>64614</t>
  </si>
  <si>
    <t>64617</t>
  </si>
  <si>
    <t>64618</t>
  </si>
  <si>
    <t>64705</t>
  </si>
  <si>
    <t>64706</t>
  </si>
  <si>
    <t>64707</t>
  </si>
  <si>
    <t>64708</t>
  </si>
  <si>
    <t>64710</t>
  </si>
  <si>
    <t>64712</t>
  </si>
  <si>
    <t>64714</t>
  </si>
  <si>
    <t>64716</t>
  </si>
  <si>
    <t>64717</t>
  </si>
  <si>
    <t>64718</t>
  </si>
  <si>
    <t/>
  </si>
  <si>
    <t>65207</t>
  </si>
  <si>
    <t>65209</t>
  </si>
  <si>
    <t>65214</t>
  </si>
  <si>
    <t>65216</t>
  </si>
  <si>
    <t>65217</t>
  </si>
  <si>
    <t>65218</t>
  </si>
  <si>
    <t>64907</t>
  </si>
  <si>
    <t>64916</t>
  </si>
  <si>
    <t>05403</t>
  </si>
  <si>
    <t>05405</t>
  </si>
  <si>
    <t>05406</t>
  </si>
  <si>
    <t>05407</t>
  </si>
  <si>
    <t>05408</t>
  </si>
  <si>
    <t>05409</t>
  </si>
  <si>
    <t>05410</t>
  </si>
  <si>
    <t>05411</t>
  </si>
  <si>
    <t>05412</t>
  </si>
  <si>
    <t>05414</t>
  </si>
  <si>
    <t>05416</t>
  </si>
  <si>
    <t>17603</t>
  </si>
  <si>
    <t>17605</t>
  </si>
  <si>
    <t>17606</t>
  </si>
  <si>
    <t>17607</t>
  </si>
  <si>
    <t>17608</t>
  </si>
  <si>
    <t>17609</t>
  </si>
  <si>
    <t>17610</t>
  </si>
  <si>
    <t>17611</t>
  </si>
  <si>
    <t>17612</t>
  </si>
  <si>
    <t>17614</t>
  </si>
  <si>
    <t>17616</t>
  </si>
  <si>
    <t>05905</t>
  </si>
  <si>
    <t>05906</t>
  </si>
  <si>
    <t>05907</t>
  </si>
  <si>
    <t>05908</t>
  </si>
  <si>
    <t>05909</t>
  </si>
  <si>
    <t>05910</t>
  </si>
  <si>
    <t>05911</t>
  </si>
  <si>
    <t>05912</t>
  </si>
  <si>
    <t>05914</t>
  </si>
  <si>
    <t>05916</t>
  </si>
  <si>
    <t>09103</t>
  </si>
  <si>
    <t>09105</t>
  </si>
  <si>
    <t>09106</t>
  </si>
  <si>
    <t>25 / 250 / 1000</t>
  </si>
  <si>
    <t>09107</t>
  </si>
  <si>
    <t>09108</t>
  </si>
  <si>
    <t>09109</t>
  </si>
  <si>
    <t>09110</t>
  </si>
  <si>
    <t>09111</t>
  </si>
  <si>
    <t>09112</t>
  </si>
  <si>
    <t>09114</t>
  </si>
  <si>
    <t>09116</t>
  </si>
  <si>
    <t>09117</t>
  </si>
  <si>
    <t>09118</t>
  </si>
  <si>
    <t>30303</t>
  </si>
  <si>
    <t>30305</t>
  </si>
  <si>
    <t>30306</t>
  </si>
  <si>
    <t>30307</t>
  </si>
  <si>
    <t>30308</t>
  </si>
  <si>
    <t>30309</t>
  </si>
  <si>
    <t>30310</t>
  </si>
  <si>
    <t>30311</t>
  </si>
  <si>
    <t>30312</t>
  </si>
  <si>
    <t>30313</t>
  </si>
  <si>
    <t>30314</t>
  </si>
  <si>
    <t>30315</t>
  </si>
  <si>
    <t>30316</t>
  </si>
  <si>
    <t>27303</t>
  </si>
  <si>
    <t>27305</t>
  </si>
  <si>
    <t>27306</t>
  </si>
  <si>
    <t>27307</t>
  </si>
  <si>
    <t>27308</t>
  </si>
  <si>
    <t>27310</t>
  </si>
  <si>
    <t>27312</t>
  </si>
  <si>
    <t>27314</t>
  </si>
  <si>
    <t>27316</t>
  </si>
  <si>
    <t>32105</t>
  </si>
  <si>
    <t>32106</t>
  </si>
  <si>
    <t>32107</t>
  </si>
  <si>
    <t>32108</t>
  </si>
  <si>
    <t>32109</t>
  </si>
  <si>
    <t>32110</t>
  </si>
  <si>
    <t>32112</t>
  </si>
  <si>
    <t>32114</t>
  </si>
  <si>
    <t>32116</t>
  </si>
  <si>
    <t>32117</t>
  </si>
  <si>
    <t>32118</t>
  </si>
  <si>
    <t>08105</t>
  </si>
  <si>
    <t>Водостойкая шлиф. бумага WATERPROOF D332 в листах 230х280мм</t>
  </si>
  <si>
    <t>08106</t>
  </si>
  <si>
    <t>08107</t>
  </si>
  <si>
    <t>08108</t>
  </si>
  <si>
    <t>08109</t>
  </si>
  <si>
    <t>08110</t>
  </si>
  <si>
    <t>08111</t>
  </si>
  <si>
    <t>08112</t>
  </si>
  <si>
    <t>08113</t>
  </si>
  <si>
    <t>08114</t>
  </si>
  <si>
    <t>08115</t>
  </si>
  <si>
    <t>08116</t>
  </si>
  <si>
    <t>08117</t>
  </si>
  <si>
    <t>08118</t>
  </si>
  <si>
    <t>08119</t>
  </si>
  <si>
    <t>Водостойкая шлиф. бумага WATERPROOF D532 в листах 230х280мм</t>
  </si>
  <si>
    <t>08120</t>
  </si>
  <si>
    <t>08121</t>
  </si>
  <si>
    <t>08122</t>
  </si>
  <si>
    <t>08123</t>
  </si>
  <si>
    <t>07222</t>
  </si>
  <si>
    <t>Водостойкая шлиф. бумага WATERPROOF D532 в листах 140х230мм</t>
  </si>
  <si>
    <t>50 / 250 / 1500</t>
  </si>
  <si>
    <t>07223</t>
  </si>
  <si>
    <t>для матирования и удаления дефектов на лакокрасочных поверхностях</t>
  </si>
  <si>
    <t>60618</t>
  </si>
  <si>
    <t>P600</t>
  </si>
  <si>
    <t>25 / 250</t>
  </si>
  <si>
    <t>60619</t>
  </si>
  <si>
    <t>P800</t>
  </si>
  <si>
    <t>60622</t>
  </si>
  <si>
    <t>P1500</t>
  </si>
  <si>
    <t>60118</t>
  </si>
  <si>
    <t>60119</t>
  </si>
  <si>
    <t>60122</t>
  </si>
  <si>
    <t>P240</t>
  </si>
  <si>
    <t>10 / 80</t>
  </si>
  <si>
    <t>P500</t>
  </si>
  <si>
    <t>P1000</t>
  </si>
  <si>
    <t>P2000</t>
  </si>
  <si>
    <t>P3000</t>
  </si>
  <si>
    <t>96312</t>
  </si>
  <si>
    <t>96317</t>
  </si>
  <si>
    <t>96318</t>
  </si>
  <si>
    <t>96319</t>
  </si>
  <si>
    <t>96320</t>
  </si>
  <si>
    <t>96323</t>
  </si>
  <si>
    <t>96325</t>
  </si>
  <si>
    <t>96212</t>
  </si>
  <si>
    <t>96217</t>
  </si>
  <si>
    <t>96218</t>
  </si>
  <si>
    <t>96219</t>
  </si>
  <si>
    <t>96220</t>
  </si>
  <si>
    <t>96223</t>
  </si>
  <si>
    <t>96225</t>
  </si>
  <si>
    <t>115041</t>
  </si>
  <si>
    <t>Отрезной круг SUNTEK ZIRCONIA 115 х 1,0 х 22мм прямой, тип 41</t>
  </si>
  <si>
    <t>00101</t>
  </si>
  <si>
    <t>Быстросъёмный шлифовальный круг QCD R205 75мм</t>
  </si>
  <si>
    <t>P24</t>
  </si>
  <si>
    <t>25 / 200</t>
  </si>
  <si>
    <t>00102</t>
  </si>
  <si>
    <t>P36</t>
  </si>
  <si>
    <t>00104</t>
  </si>
  <si>
    <t>P50</t>
  </si>
  <si>
    <t>00105</t>
  </si>
  <si>
    <t>P60</t>
  </si>
  <si>
    <t>00106</t>
  </si>
  <si>
    <t>P80</t>
  </si>
  <si>
    <t>00107</t>
  </si>
  <si>
    <t>P100</t>
  </si>
  <si>
    <t>00108</t>
  </si>
  <si>
    <t>P120</t>
  </si>
  <si>
    <t>00201</t>
  </si>
  <si>
    <t>Быстросъёмный шлифовальный круг QCD R205 50мм</t>
  </si>
  <si>
    <t>00202</t>
  </si>
  <si>
    <t>00204</t>
  </si>
  <si>
    <t>00205</t>
  </si>
  <si>
    <t>00206</t>
  </si>
  <si>
    <t>00207</t>
  </si>
  <si>
    <t>00208</t>
  </si>
  <si>
    <t>74405</t>
  </si>
  <si>
    <t>74406</t>
  </si>
  <si>
    <t>74407</t>
  </si>
  <si>
    <t>74408</t>
  </si>
  <si>
    <t>KF36104</t>
  </si>
  <si>
    <t>Тарельчатый лепестковый круг С656 115 х 22мм, зелёный</t>
  </si>
  <si>
    <t>10 / 100</t>
  </si>
  <si>
    <t>KF36106</t>
  </si>
  <si>
    <t>KF36108</t>
  </si>
  <si>
    <t>KF36112</t>
  </si>
  <si>
    <t>KF37104</t>
  </si>
  <si>
    <t>Тарельчатый лепестковый круг С656 125 х 22мм, зелёный</t>
  </si>
  <si>
    <t>KF37106</t>
  </si>
  <si>
    <t>KF37108</t>
  </si>
  <si>
    <t>KF37112</t>
  </si>
  <si>
    <t>P150</t>
  </si>
  <si>
    <t>P180</t>
  </si>
  <si>
    <t>P220</t>
  </si>
  <si>
    <t>Наименование</t>
  </si>
  <si>
    <t>SATAjet 5000 B HVLP с RPS сменными стаканами 0.3л /0.6л / 0.9л и шарнирным соединением</t>
  </si>
  <si>
    <t>SATAjet 4000 B HVLP с быстросменным верхним бачком 0.6л QCC</t>
  </si>
  <si>
    <t>SATAjet 4000 B HVLP с быстросменным верхним бачком 0.6л QCC и шарнирным соединением</t>
  </si>
  <si>
    <t>SATAjet 4000 B HVLP с RPS сменными стаканами 0.3л /0.6л / 0.9л и шарнирным соединением</t>
  </si>
  <si>
    <t>SATAjet 3000 K HVLP с нижней подачей материала</t>
  </si>
  <si>
    <t>SATAjet 1000 B HVLP с пластиковым верхним бачком 0.6л</t>
  </si>
  <si>
    <t>SATAjet 1000 B HVLP с алюминиевым верхним бачком 0.75л</t>
  </si>
  <si>
    <t>SATAjet 1000 K HVLP с нижней подачей</t>
  </si>
  <si>
    <t>SATAjet 1000 K HVLP с нижней подачей с износостойкой поверхностью</t>
  </si>
  <si>
    <t>SATAjet 100 B F HVLP с пластиковым верхним бачком 0.6L</t>
  </si>
  <si>
    <t>SATAjet 100 B F HVLP с алюминиевым верхним бачком 0.75л.</t>
  </si>
  <si>
    <t>SATA minijet 4400 B HVLP с пластиковым верхним бачком 0.125л</t>
  </si>
  <si>
    <t>SATA minijet 4400 B HVLP с RPS сменными стаканами 0,3л</t>
  </si>
  <si>
    <t>SATA minijet 3000 B HVLP с пластиковым верхним бачком 0.125L</t>
  </si>
  <si>
    <t>SATAjet 5000 B RP с RPS сменными стаканами 0.3л /0.6л / 0.9л и шарнирным соединением</t>
  </si>
  <si>
    <t>SATAjet 4000 B RP с быстросменным верхним бачком 0.6л QCC</t>
  </si>
  <si>
    <t>SATAjet 4000 B RP с быстросменным верхним бачком 0.6л QCC и шарнирным соединением</t>
  </si>
  <si>
    <t>SATAjet 4000 B RP с RPS сменными стаканами 0.3л /0.6л / 0.9л и шарнирным соединением</t>
  </si>
  <si>
    <t>SATAjet 3000 K RP с нижней подачей материала</t>
  </si>
  <si>
    <t>SATAjet 1000 B RP с пластиковым верхним бачком 0.6л.</t>
  </si>
  <si>
    <t>SATAjet 1000 B RP с алюминиевым верхним бачком 0.75л.</t>
  </si>
  <si>
    <t>SATAjet 1000 B D RP с пластиковым верхним бачком 0.6л. для нанесения клея</t>
  </si>
  <si>
    <t>SATAjet 1000 H RP с алюминиевым сифонным бачком 1л.</t>
  </si>
  <si>
    <t>SATAjet 1000 K RP с нижней подачей</t>
  </si>
  <si>
    <t>SATAjet 1000 K RP с нижней подачей с износостойкой поверхностью</t>
  </si>
  <si>
    <t>SATAjet 1000 K RP с щелевой дюзой с нижней подачей</t>
  </si>
  <si>
    <t>SATAjet 1000 K D RP с нижней подачей для нанесения клея</t>
  </si>
  <si>
    <t>SATAjet 100 B F RP с пластиковым верхним бачком 0.6L</t>
  </si>
  <si>
    <t>SATAjet 100 B F RP с алюминиевым верхним бачком 0.75L</t>
  </si>
  <si>
    <t>SATA minijet 4400 B RP с пластиковым верхним бачком 0.125л</t>
  </si>
  <si>
    <t>SATA minijet 4400 B RP с RPS сменными стаканами 0,3л</t>
  </si>
  <si>
    <t>SATAminijet 1000 K RP с нижней подачей</t>
  </si>
  <si>
    <t>SATAminijet 1000 H RP с нижней подачей</t>
  </si>
  <si>
    <t>SATA spray master RP с алюминиевым верхним бачком 0,7л нагнетательного типа</t>
  </si>
  <si>
    <t>SATAjet 20 B с пластиковым верхним бачком 0.065L и набором стеклянных бачков</t>
  </si>
  <si>
    <t>SATAjet 20 B с пластиковым верхним бачком 0.065L</t>
  </si>
  <si>
    <t>SATA Аэрограф SATAgraph 1 с верхним бачком 2,5мл без шланга</t>
  </si>
  <si>
    <t>SATA Аэрограф SATAgraph 1 с нижним бачком 5мл без шланга</t>
  </si>
  <si>
    <t>SATA Аэрограф SATAgraph 1 с верхним бачком 5мл без шланга</t>
  </si>
  <si>
    <t>SATA Аэрограф SATAgraph 3 с верхним бачком 2,5мл без шланга</t>
  </si>
  <si>
    <t>SATA Аэрограф SATAgraph 3 с сифонным бачком 5мл без шланга</t>
  </si>
  <si>
    <t>SATA Аэрограф SATAgraph 3 с верхним бачком 2,5мл, 3м. шлангом и быстрым соединением</t>
  </si>
  <si>
    <t>SATA Аэрограф SATAgraph 3 с сифонным бачком 2,5мл, 3м. шлангом и быстрым соединением</t>
  </si>
  <si>
    <t>Econoline 1.0 by SATA, с  верхним пластиковым бачком 0.6л.</t>
  </si>
  <si>
    <t>SATA Сменный комплект дюз (головка, сопло, игла) для jet 5000 B HVLP</t>
  </si>
  <si>
    <t>SATA Сменный комплект дюз (головка, сопло, игла) для jet 4000 B HVLP</t>
  </si>
  <si>
    <t>SATA Сменный комплект дюз (головка, сопло, игла) для jet 3000 B HVLP</t>
  </si>
  <si>
    <t>SATA Сменный комплект дюз (головка, сопло, игла) для jet 3000 K HVLP</t>
  </si>
  <si>
    <t>SATA Сменный комплект дюз (головка, сопло, игла) для jet 1000 B HVLP</t>
  </si>
  <si>
    <t>SATA Сменный комплект дюз (головка, сопло, игла) для jet 1000 K HVLP</t>
  </si>
  <si>
    <t>SATA Сменный комплект дюз (головка, сопло, игла) для jet 1000 K HVLP с износостойкой поверхностью</t>
  </si>
  <si>
    <t>SATA Сменный комплект дюз (головка, сопло, игла) для jet 100 B F HVLP</t>
  </si>
  <si>
    <t xml:space="preserve">SATA Сменный комплект дюз (головка, сопло, игла) для minijet 4400 B HVLP </t>
  </si>
  <si>
    <t xml:space="preserve">SATA Сменный комплект дюз (головка, сопло, игла) для minijet 3000 B HVLP </t>
  </si>
  <si>
    <t xml:space="preserve">SATA Сменный комплект дюз (головка, сопло, игла) SR для minijet 3000 B HVLP </t>
  </si>
  <si>
    <t>SATA Сменный комплект дюз (головка, сопло, игла) для jet 5000 B RP</t>
  </si>
  <si>
    <t>SATA Сменный комплект дюз (головка, сопло, игла) для jet 4000 B RP</t>
  </si>
  <si>
    <t>SATA Сменный комплект дюз (головка, сопло, игла) для jet 3000 B RP</t>
  </si>
  <si>
    <t>SATA Сменный комплект дюз (головка, сопло, игла) для jet 3000 K RP</t>
  </si>
  <si>
    <t>SATA Сменный комплект дюз (головка, сопло, игла) для jet 1000 B RP</t>
  </si>
  <si>
    <t>SATA Сменный комплект дюз (головка, сопло, игла) для jet 1000 H RP</t>
  </si>
  <si>
    <t>SATA Сменный комплект дюз (головка, сопло, игла) для jet 1000 K RP</t>
  </si>
  <si>
    <t>SATA Сменный комплект дюз (головка, сопло, игла) 0,8мм для jet 1000 K RP с износостойкой поверхностью</t>
  </si>
  <si>
    <t>SATA Сменный комплект с щелевой дюзой (головка, сопло, игла) для jet 1000 K RP</t>
  </si>
  <si>
    <t>SATA Сменный комплект дюз (головка, сопло, игла) для jet 100 B F RP</t>
  </si>
  <si>
    <t>SATA Сменный комплект дюз (головка, сопло, игла) для minijet 4400 B RP</t>
  </si>
  <si>
    <t>SATA Сменный комплект дюз (головка, сопло, игла) для minijet 1000 K RP</t>
  </si>
  <si>
    <t>SATA Сменный комплект дюз (головка, сопло, игла) для minijet 1000 H RP</t>
  </si>
  <si>
    <t>SATA Сменный комплект дюз (головка, сопло, игла) для jet B</t>
  </si>
  <si>
    <t>SATA Сменный комплект дюз (головка, сопло, игла) для jet GR</t>
  </si>
  <si>
    <t>SATA Сменный комплект дюз (головка, сопло, игла) для jet H</t>
  </si>
  <si>
    <t>SATA Сменный комплект дюз (головка, сопло, игла) для spray master RP</t>
  </si>
  <si>
    <t xml:space="preserve">SATA Сменный комплект дюз (головка, сопло, игла) для jet 20 B </t>
  </si>
  <si>
    <t>SATA Сменный комплект дюз (головка, сопло, игла) для Satagraph 1</t>
  </si>
  <si>
    <t>SATA Сменный комплект дюз (головка, сопло, игла) для Satagraph 2</t>
  </si>
  <si>
    <t>SATA Сменный комплект дюз (головка, сопло, игла) для Satagraph 3</t>
  </si>
  <si>
    <t>Сменный комплект дюз (головка, сопло, игла) для SATA Econoline1.0</t>
  </si>
  <si>
    <t>SATA Сменный комплект дюз (головка, сопло, игла) для SATA spray mix пистолетов</t>
  </si>
  <si>
    <t>SATA Vario Top Spray S двойной мембранный насос 1:1 на подставке, с регулятором давления</t>
  </si>
  <si>
    <t>SATA Модуль-дисплей электронного манометра SATA Adam 2</t>
  </si>
  <si>
    <t>для окрасочных пистолетов</t>
  </si>
  <si>
    <t>для масок и респираторов</t>
  </si>
  <si>
    <t>для систем фильтрации воздуха</t>
  </si>
  <si>
    <t>для покрасочного оборудования</t>
  </si>
  <si>
    <t>SATA Универсальный кронштейн для пистолетов, нерж.сталь</t>
  </si>
  <si>
    <t>Номер Изделия</t>
  </si>
  <si>
    <t>Единица товара</t>
  </si>
  <si>
    <t>Мин партия</t>
  </si>
  <si>
    <t>Рекоменд. Цена EUR</t>
  </si>
  <si>
    <t>Товарная группа</t>
  </si>
  <si>
    <t>Расходные материалы для авторемонта</t>
  </si>
  <si>
    <t>Аксессуары для авторемонта</t>
  </si>
  <si>
    <t>Абразивные круги 245 зеленая серия  на липучке диам. 150 мм, 7 отверстий, 245 зеленая серия</t>
  </si>
  <si>
    <t>Абразивные круги 245 зеленая серия  на липучке диам. 150 мм, 9 отверстий, 245 Зеленая серия</t>
  </si>
  <si>
    <t>Абразивы ASD для авторемонта</t>
  </si>
  <si>
    <t>Универсальные оправки диам. 150 мм для абразивных кругов на липучке, 15 отверстий</t>
  </si>
  <si>
    <t>Подложки для абразивных кругов на липучке, 15 отверстий</t>
  </si>
  <si>
    <t>Принадлежности ASD</t>
  </si>
  <si>
    <t>Листы Scotch-Brite™ Durable Flex</t>
  </si>
  <si>
    <t>Scotch-Brite™</t>
  </si>
  <si>
    <t>Зачистка поверхности</t>
  </si>
  <si>
    <t xml:space="preserve">Фибровые круги </t>
  </si>
  <si>
    <t xml:space="preserve">Лепестковые круги </t>
  </si>
  <si>
    <t>Зачистные круги Пурпурные (Purple)</t>
  </si>
  <si>
    <t>Абразивы для промышленности</t>
  </si>
  <si>
    <t>Зачистные круги Синие (Blue)</t>
  </si>
  <si>
    <t>Фибровые круги Roloc™</t>
  </si>
  <si>
    <t>Зачистные круги Roloc™ Bristle</t>
  </si>
  <si>
    <t>Прессованные круги Scotch-Brite™ для деталей сложной формы</t>
  </si>
  <si>
    <t>Диски для подготовки поверхности с креплением Roloc™</t>
  </si>
  <si>
    <t>Зачистные шлифовальные круги Грин Корпс</t>
  </si>
  <si>
    <t>Принадлежности для зачистных кругов</t>
  </si>
  <si>
    <t>Отрезные круги</t>
  </si>
  <si>
    <t>Абразивы ASD</t>
  </si>
  <si>
    <t>Система ремонта силикатного стекла</t>
  </si>
  <si>
    <t xml:space="preserve">Оборудование 3М™ </t>
  </si>
  <si>
    <t>Орбитальные шлифовальные машинки Elite Series 76мм</t>
  </si>
  <si>
    <t>Инструмент и оборудование ASD</t>
  </si>
  <si>
    <t xml:space="preserve">Орбитальные шлифовальные машинки Elite Series 127мм </t>
  </si>
  <si>
    <t>Орбитальные шлифовальные машинки Elite Series 150мм</t>
  </si>
  <si>
    <t xml:space="preserve">3М™ Электрические орбитальные шлифовальные машинки 150мм </t>
  </si>
  <si>
    <t>3М™ Дисковые шлифовальные машинки</t>
  </si>
  <si>
    <t>3М™ Прямые шлифовальные машинки</t>
  </si>
  <si>
    <t>Аксессуары для отрезных и шлифовальных машинок 3М™</t>
  </si>
  <si>
    <t>Промышленные ленты и клеи</t>
  </si>
  <si>
    <t>Маскирующая бумага</t>
  </si>
  <si>
    <t>Двусторонние клейкие ленты</t>
  </si>
  <si>
    <t>Материалы для автопромышленности</t>
  </si>
  <si>
    <t>Полировальные салфетки</t>
  </si>
  <si>
    <t>Система ремонта и полировки небольших участков ЛКП Finesse-it™</t>
  </si>
  <si>
    <t>3М™ Орбитальные шлифовальные машинки с прямоугольной подошвой</t>
  </si>
  <si>
    <t>Герметики для вклейки стекол</t>
  </si>
  <si>
    <t>Пистолеты и пульверы для антикоррозийных-антигравийных покрытий</t>
  </si>
  <si>
    <t>Профессиональная автохимия</t>
  </si>
  <si>
    <t>Смесительные емкости</t>
  </si>
  <si>
    <t>Защитные перчатки</t>
  </si>
  <si>
    <t>Абразивные круги Hookit Purple+ на липучке с мультипылеотводом диам. 150 мм</t>
  </si>
  <si>
    <t>50534</t>
  </si>
  <si>
    <t xml:space="preserve"> 334U серия LD177A P500</t>
  </si>
  <si>
    <t>круг</t>
  </si>
  <si>
    <t>50531</t>
  </si>
  <si>
    <t xml:space="preserve"> 334U серия LD177A P320</t>
  </si>
  <si>
    <t xml:space="preserve">Оправки и подложки для абразивных кругов Hookit Purple+ с мультипылеотводом диам.150мм </t>
  </si>
  <si>
    <t>50540</t>
  </si>
  <si>
    <t>Жесткая 5/16</t>
  </si>
  <si>
    <t>штука</t>
  </si>
  <si>
    <t>50541</t>
  </si>
  <si>
    <t>Мягкая 5/16</t>
  </si>
  <si>
    <t>50542</t>
  </si>
  <si>
    <t>Жесткая М8</t>
  </si>
  <si>
    <t>50543</t>
  </si>
  <si>
    <t>Мягкая М8</t>
  </si>
  <si>
    <t>50544</t>
  </si>
  <si>
    <t>Мягкая подложка 10мм</t>
  </si>
  <si>
    <t>50545</t>
  </si>
  <si>
    <t>Мягкая подложка 5мм</t>
  </si>
  <si>
    <t>80352</t>
  </si>
  <si>
    <t>3М 245 Зеленая LD 601A P80</t>
  </si>
  <si>
    <t>80351</t>
  </si>
  <si>
    <t>3М 245 Зеленая LD 601A P60</t>
  </si>
  <si>
    <t>80350</t>
  </si>
  <si>
    <t>3М 245 Зеленая LD 601A P40</t>
  </si>
  <si>
    <t>00315</t>
  </si>
  <si>
    <t>3М 245 Зеленая LD 801A P80</t>
  </si>
  <si>
    <t>00316</t>
  </si>
  <si>
    <t>3М 245 Зеленая LD 801A P60</t>
  </si>
  <si>
    <t>00317</t>
  </si>
  <si>
    <t>3М 245 Зеленая LD 801A P40</t>
  </si>
  <si>
    <t>Абразивные круги 255P Золотая серия на липучке диам. 150 мм, 15 отверстий, 255P+ Золотистая серия</t>
  </si>
  <si>
    <t>50455</t>
  </si>
  <si>
    <t>3M 255Р+ Золотистая LD861A P600</t>
  </si>
  <si>
    <t>50454</t>
  </si>
  <si>
    <t>3M 255Р+ Золотистая LD861A P500</t>
  </si>
  <si>
    <t>50453</t>
  </si>
  <si>
    <t>3M 255Р+ Золотистая LD861A P400</t>
  </si>
  <si>
    <t>50452</t>
  </si>
  <si>
    <t>3M 255Р+ Золотистая LD861A P360</t>
  </si>
  <si>
    <t>50451</t>
  </si>
  <si>
    <t>3M 255Р+ Золотистая LD861A P320</t>
  </si>
  <si>
    <t>50450</t>
  </si>
  <si>
    <t>3M 255Р+ Золотистая LD861A P280</t>
  </si>
  <si>
    <t>50449</t>
  </si>
  <si>
    <t>3M 255Р+ Золотистая LD861A P240</t>
  </si>
  <si>
    <t>50448</t>
  </si>
  <si>
    <t>3M 255Р+ Золотистая LD861A P220</t>
  </si>
  <si>
    <t>50447</t>
  </si>
  <si>
    <t>3M 255Р+ Золотистая LD861A P180</t>
  </si>
  <si>
    <t>50445</t>
  </si>
  <si>
    <t>3M 255Р+ Золотистая LD861A P120</t>
  </si>
  <si>
    <t>50443</t>
  </si>
  <si>
    <t>3M 255Р+ Золотистая LD861A P80</t>
  </si>
  <si>
    <t>50391</t>
  </si>
  <si>
    <t>50392</t>
  </si>
  <si>
    <t>50396</t>
  </si>
  <si>
    <t>Мягкая подложка толщина 10мм, 150мм</t>
  </si>
  <si>
    <t>50397</t>
  </si>
  <si>
    <t>Мягкая подложка толщина 5мм, 150мм</t>
  </si>
  <si>
    <t>Абразивные полоски 3M™</t>
  </si>
  <si>
    <t>Абразивные полоски Hookit™ Purple+ с мультипылеотводом</t>
  </si>
  <si>
    <t>Абразивные полоски Hookit Purple+ 3M334U, 70x127мм, Р500</t>
  </si>
  <si>
    <t>лист</t>
  </si>
  <si>
    <t>Абразивные полоски Hookit Purple+ 3M334U, 70x127мм, Р400</t>
  </si>
  <si>
    <t>Абразивные полоски Hookit Purple+ 3M334U, 70x127мм, Р320</t>
  </si>
  <si>
    <t>Абразивные полоски Hookit Purple+ 3M334U, 70x127мм, Р240</t>
  </si>
  <si>
    <t>Абразивные полоски Hookit Purple+ 3M734U, 70x127мм, Р180</t>
  </si>
  <si>
    <t>Абразивные полоски Hookit Purple+ 3M734U, 70x127мм, Р120</t>
  </si>
  <si>
    <t>Абразивные полоски Hookit Purple+ 3M734U, 70x127мм, Р80</t>
  </si>
  <si>
    <t>Абразивные полоски Hookit Purple+ 3M334U, 115x225мм, Р400</t>
  </si>
  <si>
    <t>Абразивные полоски Hookit Purple+ 3M334U, 115x225мм, Р320</t>
  </si>
  <si>
    <t>Абразивные полоски Hookit Purple+ 3M334U, 115x225мм, Р240</t>
  </si>
  <si>
    <t>Абразивные полоски Hookit Purple+ 3М734U, 115x225мм, Р180</t>
  </si>
  <si>
    <t>Абразивные полоски Hookit Purple+ 3M734U, 115x225мм, Р120</t>
  </si>
  <si>
    <t>Абразивные полоски Hookit Purple+ 3M734U, 115x225мм, Р80</t>
  </si>
  <si>
    <t>Абразивные полоски Hookit Purple+ 3M334U, 70x396мм, Р400</t>
  </si>
  <si>
    <t>Абразивные полоски Hookit Purple+ 3M334U, 70x396мм, Р320</t>
  </si>
  <si>
    <t>Абразивные полоски Hookit Purple+ 3M334U, 70x396мм, Р240</t>
  </si>
  <si>
    <t>Шлифки и принадлежности к абразивным полоскам Hookit™ Purple+ с мультипылеотводом</t>
  </si>
  <si>
    <t>05170</t>
  </si>
  <si>
    <t>Малый шлифок Hookit Purple+ 70x127мм</t>
  </si>
  <si>
    <t>05171</t>
  </si>
  <si>
    <t>Средний шлифок Hookit Purple+ 70x198мм</t>
  </si>
  <si>
    <t>05173</t>
  </si>
  <si>
    <t>Широкий шлифок Hookit Purple+ 115x225мм</t>
  </si>
  <si>
    <t>05172</t>
  </si>
  <si>
    <t>Длинный шлифок Hookit Purple+ 70x396мм</t>
  </si>
  <si>
    <t>05174</t>
  </si>
  <si>
    <t>Отводной шланг, 6M</t>
  </si>
  <si>
    <t>05175</t>
  </si>
  <si>
    <t>Мягкая подложка для среднего шлифка 05171, 70x198мм</t>
  </si>
  <si>
    <t>50729</t>
  </si>
  <si>
    <t>Набор для обработки рельефных поверхностей :шлифок +2 насадки</t>
  </si>
  <si>
    <t>Абразивные полоски 245 зеленая серия для 05744 Длинных шлифков HOOKIT™ без пылеотвода, 70 x 425 мм</t>
  </si>
  <si>
    <t>03416</t>
  </si>
  <si>
    <t>3М 245 Зеленая, полоски, P80</t>
  </si>
  <si>
    <t>03417</t>
  </si>
  <si>
    <t>3М 245 Зеленая, полоски, P60</t>
  </si>
  <si>
    <t>03418</t>
  </si>
  <si>
    <t>3М 245 Зеленая, полоски, P40</t>
  </si>
  <si>
    <t>Абразивные полоски 255P Золотая серия для 05744 Длинных шлифков HOOKIT™ без пылеотвода, 70 x 425 мм</t>
  </si>
  <si>
    <t>03583</t>
  </si>
  <si>
    <t>3М 255Р Золотистая, полоски, P320</t>
  </si>
  <si>
    <t>03585</t>
  </si>
  <si>
    <t>3М 255Р Золотистая, полоски, P240</t>
  </si>
  <si>
    <t>03587</t>
  </si>
  <si>
    <t>3М 255Р Золотистая, полоски, P180</t>
  </si>
  <si>
    <t>03589</t>
  </si>
  <si>
    <t>3М 255Р Золотистая, полоски, P120</t>
  </si>
  <si>
    <t>03591</t>
  </si>
  <si>
    <t>3М 255Р Золотистая, полоски, P80</t>
  </si>
  <si>
    <t>Шлифки HOOKIT без пылеотвода</t>
  </si>
  <si>
    <t>05742</t>
  </si>
  <si>
    <t>Малый мягкий шлифок Hookit 70 x 127</t>
  </si>
  <si>
    <t>50112</t>
  </si>
  <si>
    <t xml:space="preserve">Малый шлифок Hookit 71 x 127 </t>
  </si>
  <si>
    <t>Абразивные губки SOFTBACK 115 x 140 мм</t>
  </si>
  <si>
    <t>02600</t>
  </si>
  <si>
    <t>Microfine/Микротонкое зерно</t>
  </si>
  <si>
    <t>02601</t>
  </si>
  <si>
    <t>Ultrafine/Ультратонкое зерно</t>
  </si>
  <si>
    <t>03810</t>
  </si>
  <si>
    <t>Superfine/Сверхтонкое зерно (Р400)</t>
  </si>
  <si>
    <t>03809</t>
  </si>
  <si>
    <t>Fine/Тонкое зерно (Р280)</t>
  </si>
  <si>
    <t>03808</t>
  </si>
  <si>
    <t>Medium/Среднее зерно (Р180)</t>
  </si>
  <si>
    <t>Листы для"сухой"шлифовки 230x280 мм</t>
  </si>
  <si>
    <t>3М 255P Золотистая, лист P500</t>
  </si>
  <si>
    <t>3М 255P Золотистая, лист P400</t>
  </si>
  <si>
    <t>3М 255P Золотистая, лист P320</t>
  </si>
  <si>
    <t>3М 255P Золотистая, лист P280</t>
  </si>
  <si>
    <t>3М 255P Золотистая, лист Р240</t>
  </si>
  <si>
    <t>3М 255P Золотистая, лист Р220</t>
  </si>
  <si>
    <t>3М 255P Золотистая, лист Р180</t>
  </si>
  <si>
    <t>3М 255P Золотистая, лист Р150</t>
  </si>
  <si>
    <t>3М 255P Золотистая, лист Р120</t>
  </si>
  <si>
    <t>3М 255P Золотистая, лист Р100</t>
  </si>
  <si>
    <t>3М 255P Золотистая, лист Р80</t>
  </si>
  <si>
    <t>3М 255P Золотистая, лист Р60</t>
  </si>
  <si>
    <t>3М 255P Золотистая, лист Р40</t>
  </si>
  <si>
    <t>Водостойкая наждачная бумага</t>
  </si>
  <si>
    <t>Водостойкая наждачная бумага 230 x 280 мм</t>
  </si>
  <si>
    <t>01970</t>
  </si>
  <si>
    <t>3М 734 Tri-M-Ite Лист Карбид Кремния P1200</t>
  </si>
  <si>
    <t>01971</t>
  </si>
  <si>
    <t>3М 734 Tri-M-Ite Лист Карбид Кремния P1000</t>
  </si>
  <si>
    <t>01972</t>
  </si>
  <si>
    <t>3М 734 Tri-M-Ite Лист Карбид Кремния P800</t>
  </si>
  <si>
    <t>01973</t>
  </si>
  <si>
    <t>3М 734 Tri-M-Ite Лист Карбид Кремния P600</t>
  </si>
  <si>
    <t>01975</t>
  </si>
  <si>
    <t>3М 734 Tri-M-Ite Лист Карбид Кремния P400</t>
  </si>
  <si>
    <t>01976</t>
  </si>
  <si>
    <t>3М 734 Tri-M-Ite Лист Карбид Кремния P360</t>
  </si>
  <si>
    <t>01977</t>
  </si>
  <si>
    <t>3М 734 Tri-M-Ite Лист Карбид Кремния P320</t>
  </si>
  <si>
    <t>01978</t>
  </si>
  <si>
    <t>3М 734 Tri-M-Ite Лист Карбид Кремния P280</t>
  </si>
  <si>
    <t>01979</t>
  </si>
  <si>
    <t>3М 734 Tri-M-Ite Лист Карбид Кремния P240</t>
  </si>
  <si>
    <t>01981</t>
  </si>
  <si>
    <t>3М 734 Tri-M-Ite Лист Карбид Кремния P180</t>
  </si>
  <si>
    <t>01988</t>
  </si>
  <si>
    <t>3М 734 Tri-M-Ite Лист Карбид Кремния P80</t>
  </si>
  <si>
    <t>3М™ Шлифки для водостойкой наждачной бумаги</t>
  </si>
  <si>
    <t>05520</t>
  </si>
  <si>
    <t>RUBBER, Резиновый шлифок 70х200</t>
  </si>
  <si>
    <t>05519</t>
  </si>
  <si>
    <t>RUBBER, Резиновый шлифок 70х125</t>
  </si>
  <si>
    <t>05442</t>
  </si>
  <si>
    <t>Мягкий шлифок, желтый 70х125</t>
  </si>
  <si>
    <t>05517</t>
  </si>
  <si>
    <t>Резиновый ракель 70х108 (50 штук/коробка)</t>
  </si>
  <si>
    <t>05530</t>
  </si>
  <si>
    <t>Губка-шлифок для полировки 70х140</t>
  </si>
  <si>
    <t>Матирующие материалы</t>
  </si>
  <si>
    <t>Круг для матирования транспортировочного грунта 150 мм, 15 отверстий</t>
  </si>
  <si>
    <t>50535</t>
  </si>
  <si>
    <t xml:space="preserve"> Круг Hookit для матирования транспортировочного грунта</t>
  </si>
  <si>
    <t>64659</t>
  </si>
  <si>
    <t>Лист скотч-брайт ультратонкий (бордовый), 115мм х 230мм</t>
  </si>
  <si>
    <t>64660</t>
  </si>
  <si>
    <t>Лист скотч-брайт сверхтонкий (серый), 115мм х 230мм</t>
  </si>
  <si>
    <t>07448</t>
  </si>
  <si>
    <t>Скотч-брайт ультратонкий (серый),  158 x 224</t>
  </si>
  <si>
    <t>Лист</t>
  </si>
  <si>
    <t>07447</t>
  </si>
  <si>
    <t>Скотч-брайт сверх тонкий (красный),  158 x 224</t>
  </si>
  <si>
    <t>07613</t>
  </si>
  <si>
    <t>Скотч-брайт ультратонкий (серый),  Диам. 150 мм</t>
  </si>
  <si>
    <t>Круг</t>
  </si>
  <si>
    <t>07614</t>
  </si>
  <si>
    <t>Скотч-брайт сверх тонкий (красный),  Диам. 150 мм</t>
  </si>
  <si>
    <t>07616</t>
  </si>
  <si>
    <t>Скотч-брайт ультратонкий (серый),  108 х 128</t>
  </si>
  <si>
    <t>Штука</t>
  </si>
  <si>
    <t>07615</t>
  </si>
  <si>
    <t>Скотч-брайт сверх тонкий (красный),  108 х 128</t>
  </si>
  <si>
    <t>07903</t>
  </si>
  <si>
    <t>Скотч-брайт Pre-Cut (пурпурный), 115мм х 150мм, 35 листов/рулон</t>
  </si>
  <si>
    <t>Рулон</t>
  </si>
  <si>
    <t>07904</t>
  </si>
  <si>
    <t>Скотч-брайт Pre-Cut (серый), 115мм х 150мм, 35 листов/рулон</t>
  </si>
  <si>
    <t>07905</t>
  </si>
  <si>
    <t>Скотч-брайт Pre-Cut (медный), 115мм х 150мм, 35 листов/рулон</t>
  </si>
  <si>
    <t>07522</t>
  </si>
  <si>
    <t>Скотч-брайт Multi-Flex ультратонк.(серый) , 100 x 200, 60 листов/рулон</t>
  </si>
  <si>
    <t>07521</t>
  </si>
  <si>
    <t>Скотч-брайт Multi-Flex сверхтонкий (красный), 100 x 200 , 60 листов/рулон</t>
  </si>
  <si>
    <t>07906</t>
  </si>
  <si>
    <t>Скотч-брайт Multi-Flex (медный) , 100 x 200 , 60 листов/рулон</t>
  </si>
  <si>
    <t>09308</t>
  </si>
  <si>
    <t>Матирующая паста Prep and Blend,  500 г</t>
  </si>
  <si>
    <t>Бутыль</t>
  </si>
  <si>
    <t>50018</t>
  </si>
  <si>
    <t>Матирующий гель Scuff-it,  700 г</t>
  </si>
  <si>
    <t>Матирующие круги Trizact™</t>
  </si>
  <si>
    <t>50341</t>
  </si>
  <si>
    <t xml:space="preserve">Матирующий круг Р1000, Диам. 150 мм, 15 кругов/коробка </t>
  </si>
  <si>
    <t>50413</t>
  </si>
  <si>
    <t xml:space="preserve">Матирующий круг Р1000, Диам. 75 мм, 15 кругов/коробка </t>
  </si>
  <si>
    <t>05771</t>
  </si>
  <si>
    <t>Мягкая подложка, Диам. 75 мм</t>
  </si>
  <si>
    <t>05774</t>
  </si>
  <si>
    <t>05774 МЯГКАЯ ПОДЛОЖКА</t>
  </si>
  <si>
    <t>05791</t>
  </si>
  <si>
    <t>Шлифок на резинке, Диам. 150 мм</t>
  </si>
  <si>
    <t>01908</t>
  </si>
  <si>
    <t>Ручной блок держатель для кругов 75мм</t>
  </si>
  <si>
    <t>60743</t>
  </si>
  <si>
    <t>Фибровый круг 3М 988С ,  115мм х 22мм,  Р 80</t>
  </si>
  <si>
    <t>60740</t>
  </si>
  <si>
    <t>Фибровый круг 3М 988С ,  115мм х 22мм,  Р 36</t>
  </si>
  <si>
    <t>64861</t>
  </si>
  <si>
    <t>Оправка ребристая 127мм х 22мм М14</t>
  </si>
  <si>
    <t>49617</t>
  </si>
  <si>
    <t>Лепестковый круг 3М 747D , 115мм х 22мм,  Р 120</t>
  </si>
  <si>
    <t>49616</t>
  </si>
  <si>
    <t>Лепестковый круг 3М 747D , 115мм х 22мм,  Р 80</t>
  </si>
  <si>
    <t>49615</t>
  </si>
  <si>
    <t>Лепестковый круг 3М 747D , 115мм х 22мм,  Р 60</t>
  </si>
  <si>
    <t>49613</t>
  </si>
  <si>
    <t>Лепестковый круг 3М 747D , 115мм х 22мм,  Р 36</t>
  </si>
  <si>
    <t>Лепестковый круг 3М 566A , 125мм х 22мм,  P40</t>
  </si>
  <si>
    <t>Лепестковый круг 3М 566A , 125мм х 22мм,  P60</t>
  </si>
  <si>
    <t>Лепестковый круг 3М 566A , 125мм х 22мм,  P80</t>
  </si>
  <si>
    <t>Лепестковый круг 3М 566A , 125мм х 22мм,  P120</t>
  </si>
  <si>
    <t>07933</t>
  </si>
  <si>
    <t xml:space="preserve">Зачистной круг Clean'N'Strip (без фибровой основы, с центр. отверстием) 100мм х 13мм </t>
  </si>
  <si>
    <t>07934</t>
  </si>
  <si>
    <t>Зачистной круг Clean'N'Strip (без фибровой основы, с центр. отверстием) 150 мм х 13мм</t>
  </si>
  <si>
    <t>Зачистной круг Clean'N'Strip , 100мм х 13мм х R+</t>
  </si>
  <si>
    <t>05815</t>
  </si>
  <si>
    <t>Зачистной круг Clean'N'Strip , 125мм х 13мм х R+</t>
  </si>
  <si>
    <t>05809</t>
  </si>
  <si>
    <t>Зачистной круг Clean'N'Strip со шпинделем, 100ммх13ммx6мм</t>
  </si>
  <si>
    <t>05810</t>
  </si>
  <si>
    <t>Зачистной круг Clean'N'Strip со шпинделем, 150ммх13ммх8мм</t>
  </si>
  <si>
    <t>05816</t>
  </si>
  <si>
    <t>Фибровый круг Clean&amp;Strip XT-DB , 115мм х 22мм</t>
  </si>
  <si>
    <t>05817</t>
  </si>
  <si>
    <t>Фибровый круг Clean&amp;Strip XT-DB , 178мм х 22мм</t>
  </si>
  <si>
    <t>57013</t>
  </si>
  <si>
    <t xml:space="preserve">Зачистной круг Clean'N'Strip на фибровой основе,  100мм х 13мм </t>
  </si>
  <si>
    <t>57014</t>
  </si>
  <si>
    <t>Зачистной круг Clean'N'Strip на фибровой основе,  150 мм х 13мм</t>
  </si>
  <si>
    <t>57016</t>
  </si>
  <si>
    <t>Зачистной круг Clean'N'Strip со шпинделем,  100ммх13ммx6мм</t>
  </si>
  <si>
    <t>57017</t>
  </si>
  <si>
    <t>Зачистной круг Clean'N'Strip со шпинделем,  150ммх13ммх8мм</t>
  </si>
  <si>
    <t>57018</t>
  </si>
  <si>
    <t>Зачистной круг Clean'N'Strip ,  100мм х 13мм х R+</t>
  </si>
  <si>
    <t>57019</t>
  </si>
  <si>
    <t>Зачистной круг Clean'N'Strip ,  150мм х 13мм х R+</t>
  </si>
  <si>
    <t>57020</t>
  </si>
  <si>
    <t>Фибровый круг Clean&amp;Strip GP,  115мм х 22мм</t>
  </si>
  <si>
    <t>57021</t>
  </si>
  <si>
    <t>Фибровый круг Clean&amp;Strip GP,  178мм х 22мм</t>
  </si>
  <si>
    <t>11000</t>
  </si>
  <si>
    <t>Фибровый круг 361F (Черный),  Диам. 50,  Р24</t>
  </si>
  <si>
    <t>22398</t>
  </si>
  <si>
    <t>Фибровый круг 361F (Коричневый),  Диам. 50,  Р36</t>
  </si>
  <si>
    <t>22399</t>
  </si>
  <si>
    <t>Фибровый круг 361F (Зеленый),  Диам. 50,  Р50</t>
  </si>
  <si>
    <t>22401</t>
  </si>
  <si>
    <t>Фибровый круг 361F (Желтый),  Диам. 50,  P80</t>
  </si>
  <si>
    <t>07524</t>
  </si>
  <si>
    <t>Круг грубый (зеленый) 50мм,  Диам. 50мм, 10 кругов/коробка</t>
  </si>
  <si>
    <t>07525</t>
  </si>
  <si>
    <t>Круг средний (желтый) 50мм,  Диам. 50мм, 10 кругов/коробка</t>
  </si>
  <si>
    <t>07528</t>
  </si>
  <si>
    <t>Круг тонкий (белый) 50мм,  Диам. 50мм, 10 кругов/коробка</t>
  </si>
  <si>
    <t>07526</t>
  </si>
  <si>
    <t xml:space="preserve">Круг грубый (зеленый) 75мм,  Диам. 75мм, </t>
  </si>
  <si>
    <t>07527</t>
  </si>
  <si>
    <t xml:space="preserve">Круг средний (желтый) 75мм,  Диам. 75мм, </t>
  </si>
  <si>
    <t>03714</t>
  </si>
  <si>
    <t>Прессованный круг Scotch-Brite под шпиндель 6мм, 50мм х 3мм х 6мм, средний (плотность 8)</t>
  </si>
  <si>
    <t>17191</t>
  </si>
  <si>
    <t>Прессованный круг Scotch-Brite Roloc, 76мм х 6мм, средний (плотность 7)</t>
  </si>
  <si>
    <t xml:space="preserve">Диск для подготовки поверхн. SС-DR коричн.,грубый,  Диам. 50, 25 дисков/коробка </t>
  </si>
  <si>
    <t>Диск</t>
  </si>
  <si>
    <t xml:space="preserve">Диск для подготовки поверхн. SС-DR красн.,средний,  Диам. 50, 25 дисков/коробка </t>
  </si>
  <si>
    <t>07515</t>
  </si>
  <si>
    <t xml:space="preserve">Диск для подготовки поверхн. SС-DR синий,  Диам. 50, 25 дисков/коробка </t>
  </si>
  <si>
    <t>07516</t>
  </si>
  <si>
    <t xml:space="preserve">Диск для подготовки поверхн. SС-DR серый,  Диам. 50, 25 дисков/коробка </t>
  </si>
  <si>
    <t>Набор: Зачистной шлифовальный круг Грин Корпс - 20шт., оправка к кругам - 2шт., 115х3х22мм, P36</t>
  </si>
  <si>
    <t>Набор</t>
  </si>
  <si>
    <t>Набор: Зачистной шлифовальный круг Грин Корпс - 20шт., оправка к кругам - 2шт., 125х3х22мм, P80</t>
  </si>
  <si>
    <t>Сухие проявочные покрытия</t>
  </si>
  <si>
    <t>09560</t>
  </si>
  <si>
    <t>Сухое проявочное покрытие черное, 50г</t>
  </si>
  <si>
    <t>Картридж</t>
  </si>
  <si>
    <t>50416</t>
  </si>
  <si>
    <t>Сухое проявочное покрытие оранжевое, 50г</t>
  </si>
  <si>
    <t>01PAD</t>
  </si>
  <si>
    <t>Подушка-аппликатор для 09560 и 50416</t>
  </si>
  <si>
    <t>09884</t>
  </si>
  <si>
    <t xml:space="preserve">Оправка Roloc#1 Шпиндель под цанговый зажим диам. 6мм </t>
  </si>
  <si>
    <t>05539</t>
  </si>
  <si>
    <t>Подложка с резьб.6,3мм; шпиндель с диам.держ.6мм; адаптор, Диам 50 мм</t>
  </si>
  <si>
    <t>84998</t>
  </si>
  <si>
    <t>Подложка 75мм с резьбой М14</t>
  </si>
  <si>
    <t>64860</t>
  </si>
  <si>
    <t>Оправка ребристая 115мм х 22мм М14</t>
  </si>
  <si>
    <t>64862</t>
  </si>
  <si>
    <t>Оправка ребристая 178мм х 22мм М14 и 5/8</t>
  </si>
  <si>
    <t xml:space="preserve">Круг отрезной для черного металла тип 41, 125х1х22мм, 50 кругов/коробка </t>
  </si>
  <si>
    <t xml:space="preserve">Круг отрезной для нержавеющей стали тип 41, 125х1х22мм, 50 кругов/коробка </t>
  </si>
  <si>
    <t xml:space="preserve">Круг отрезной для быстрой резки тип 41, 125х1х22мм, 50 кругов/коробка </t>
  </si>
  <si>
    <t xml:space="preserve">Круг отрезной для черного металла тип 41, 115х1х22мм, 50 кругов/коробка </t>
  </si>
  <si>
    <t xml:space="preserve">Круг отрезной для нержавеющей стали тип 41, 115х1х22мм, 50 кругов/коробка </t>
  </si>
  <si>
    <t xml:space="preserve">Круг отрезной для быстрой резки тип 41, 115х1х22мм, 50 кругов/коробка </t>
  </si>
  <si>
    <t>PN01989</t>
  </si>
  <si>
    <t xml:space="preserve">Круг отрезной Грин Корпс, 75 х 0,8 х 9,5мм, 5 кругов/коробка </t>
  </si>
  <si>
    <t>01990</t>
  </si>
  <si>
    <t xml:space="preserve">Круг отрезной Грин Корпс, 75 х 1,6 х 9,5мм, 5 кругов/коробка </t>
  </si>
  <si>
    <t xml:space="preserve">Круг отрезной Грин Корпс, 100 х 0,8 х 9,5мм, 50 кругов/коробка </t>
  </si>
  <si>
    <t>62918</t>
  </si>
  <si>
    <t>Круг отрезной тип 41, 180х2х22мм</t>
  </si>
  <si>
    <t>62919</t>
  </si>
  <si>
    <t>Круг отрезной тип 41, 180х2,5х22мм</t>
  </si>
  <si>
    <t>62921</t>
  </si>
  <si>
    <t>Круг отрезной тип 41, 230х2,5х22мм</t>
  </si>
  <si>
    <t>62920</t>
  </si>
  <si>
    <t>Круг отрезной тип 41, 230х2х22мм</t>
  </si>
  <si>
    <t>62922</t>
  </si>
  <si>
    <t>Круг отрезной тип 41, 230х3,2х22мм</t>
  </si>
  <si>
    <t>Абразивный круг Trizact 268ХА, зерно А35, Зеленый, 125мм, 25 кругов/рулон</t>
  </si>
  <si>
    <t xml:space="preserve">Рулон </t>
  </si>
  <si>
    <t>Абразивный круг Trizact 268ХА, зерно А10, Голубой, 125мм, 25 кругов/рулон</t>
  </si>
  <si>
    <t>Абразивный круг Trizact 268ХА, зерно А5, Коричневый, 125мм, 25 кругов/рулон</t>
  </si>
  <si>
    <t>Абразивный круг Trizact 568ХА, Белый, 125мм, 25 кругов/рулон</t>
  </si>
  <si>
    <t>60150</t>
  </si>
  <si>
    <t>Полировальная паста для стекла, 1л, 6 бутылей/коробка</t>
  </si>
  <si>
    <t>Примечание: в систему также входит Фетровый полировальный круг 09358, указанный в разделе Полировка, 09339 Оправка 3М для абразивных кругов Trizact, М14, 125мм - в разделе инструментов</t>
  </si>
  <si>
    <t>09339</t>
  </si>
  <si>
    <t>Оправка 3М для абразивных кругов Trizact, М14, 125мм</t>
  </si>
  <si>
    <t>ОШМ 76мм 1/4, "под пылесос", орбита 2.5мм</t>
  </si>
  <si>
    <t>ОШМ 76мм 1/4, "под мешок", орбита 2.5мм</t>
  </si>
  <si>
    <t>20350</t>
  </si>
  <si>
    <t>Оправка Hookit™ 76мм х 9.5мм 1/4, универсальная</t>
  </si>
  <si>
    <t>ОШМ 127мм 5/16, "под пылесос", орбита 5мм</t>
  </si>
  <si>
    <t>ОШМ 127мм 5/16, "под пылесос", орбита 2.5мм</t>
  </si>
  <si>
    <t>20353</t>
  </si>
  <si>
    <t>Оправка Hookit™ 127мм х 9.5мм 5/16, универсальная</t>
  </si>
  <si>
    <t>ОШМ 152мм 5/16, "под пылесос", орбита 8мм</t>
  </si>
  <si>
    <t>ОШМ 152мм 5/16, "под пылесос", орбита 5мм</t>
  </si>
  <si>
    <t>28509</t>
  </si>
  <si>
    <t>ОШМ 152мм 5/16, "под пылесос", орбита 2.5мм</t>
  </si>
  <si>
    <t>28516</t>
  </si>
  <si>
    <t>ОШМ 152мм 5/16, "под мешок", орбита 5мм</t>
  </si>
  <si>
    <t>20465</t>
  </si>
  <si>
    <t>Оправка Hookit™ 152мм х 9.5мм 5/16, универсальная</t>
  </si>
  <si>
    <t>Оправка Hookit™ 150мм М8, мягкая, универсальный пылеотвод</t>
  </si>
  <si>
    <t>25124</t>
  </si>
  <si>
    <t>Дисковая шлифовальная машинка 20 000 об/мин., 372 ватт , Ø круга 51мм, цанга 6мм</t>
  </si>
  <si>
    <t>25125</t>
  </si>
  <si>
    <t>Дисковая шлифовальная машинка 15 000 об/мин., 744 ватт , Ø круга 76мм, цанга 6мм</t>
  </si>
  <si>
    <t>Прямая шлифовальная машинка 12 000 об/мин., 744 ватт, цанга 6мм</t>
  </si>
  <si>
    <t>25129</t>
  </si>
  <si>
    <t>Прямая шлифовальная машинка 8 000 об/мин., 744 ватт, цанга 6мм</t>
  </si>
  <si>
    <t>28347</t>
  </si>
  <si>
    <t>Прямая шлифлвальная машинка 4 000 об/мин., 744 ватт, цанга 6мм</t>
  </si>
  <si>
    <t>Универсальная оправка HOOKIT 76мм</t>
  </si>
  <si>
    <t>Универсальная оправка Хукит , Ø оправки 127мм</t>
  </si>
  <si>
    <t>Универсальная оправка Хукит , Ø оправки 152мм, крепл. 5/16"</t>
  </si>
  <si>
    <t>20242</t>
  </si>
  <si>
    <t>Оправка HOOKIT  4 отв., 76х102х12мм</t>
  </si>
  <si>
    <t>07947</t>
  </si>
  <si>
    <t>900/6 Шпиндель для кругов СК-БР XT, CG, 13х19х6мм</t>
  </si>
  <si>
    <t>990 Шпиндель для кругов СК-БР БРИСТЛ,  9х45х6мм</t>
  </si>
  <si>
    <t>Мешок для сбора пыли (белый), , 10 шт.в уп-ке/ 5 уп-к в кор.</t>
  </si>
  <si>
    <t>Маскировка</t>
  </si>
  <si>
    <t>Система маскирования покрасочной камеры Dirt Trap Tape</t>
  </si>
  <si>
    <t>Антипылевой нетканый материал для окрасочных камер, 0,7м х 91,4м</t>
  </si>
  <si>
    <t>Антипылевая п/э пленка для окрасочных камер, 0,5м х 30,5м</t>
  </si>
  <si>
    <t xml:space="preserve">Cтартовый набор системы маскирования </t>
  </si>
  <si>
    <t>Диспенсер для антипылевого материала</t>
  </si>
  <si>
    <t>Диспенсер для антипылевой пленких</t>
  </si>
  <si>
    <t>Маскирующие ленты</t>
  </si>
  <si>
    <t>07895</t>
  </si>
  <si>
    <t>07897</t>
  </si>
  <si>
    <t>07898</t>
  </si>
  <si>
    <t>07899</t>
  </si>
  <si>
    <t>50977</t>
  </si>
  <si>
    <t>50978</t>
  </si>
  <si>
    <t>50980</t>
  </si>
  <si>
    <t>50981</t>
  </si>
  <si>
    <t>06304</t>
  </si>
  <si>
    <t>06309</t>
  </si>
  <si>
    <t>06311</t>
  </si>
  <si>
    <t>06313</t>
  </si>
  <si>
    <t>1790 Малярная лента 18MM X 45M (экономичная линейка)</t>
  </si>
  <si>
    <t>1790 Малярная лента 24MM X 45M (экономичная линейка)</t>
  </si>
  <si>
    <t>1790 Малярная лента 36MM X 45M (экономичная линейка)</t>
  </si>
  <si>
    <t>1790 Малярная лента 48MM X 45M (экономичная линейка)</t>
  </si>
  <si>
    <t>06405</t>
  </si>
  <si>
    <t>Синяя маскирующая лента 471, 6мм x 33м</t>
  </si>
  <si>
    <t>06314</t>
  </si>
  <si>
    <t>Трафаретная лента 8 прорезей/1.58мм, 25мм x 13.9м</t>
  </si>
  <si>
    <t>3939</t>
  </si>
  <si>
    <t>Серебристая клейкая лента для защиты от прошлифовки краев деталей, 48мм х 54,8м</t>
  </si>
  <si>
    <t>06349</t>
  </si>
  <si>
    <t>Маскирующая лента для уплотнителей вклееных стекол 10 мм, 50.8ммX10м</t>
  </si>
  <si>
    <t>06348</t>
  </si>
  <si>
    <t>Маскирующая лента для уплотнителей вклееных стекол 15 мм, 50.8ммX10м</t>
  </si>
  <si>
    <t>Маскирование проемов</t>
  </si>
  <si>
    <t>09973</t>
  </si>
  <si>
    <t>Поролоновые валики для проёмов диаметром 19мм, 35м, Диам.19мм</t>
  </si>
  <si>
    <t>Коробка</t>
  </si>
  <si>
    <t>09678</t>
  </si>
  <si>
    <t>Поролоновые валики для проёмов диаметром 13мм, 50м, Диам.13мм</t>
  </si>
  <si>
    <t>50421</t>
  </si>
  <si>
    <t>Поролоновые валики для проёмов диаметром 21мм, 49м + 7м бонус, Диам.21мм</t>
  </si>
  <si>
    <t>06800</t>
  </si>
  <si>
    <t>Лента маскирующая для плавного перехода, 9м, 5 рул/кор., 60 кор/уп.</t>
  </si>
  <si>
    <t>Маскирующие пленки</t>
  </si>
  <si>
    <t>50988</t>
  </si>
  <si>
    <t>Маскирующая пленка Премиум +, 4м х 150м</t>
  </si>
  <si>
    <t>07838</t>
  </si>
  <si>
    <t>Усовершенствованная маскирующая пленка, 4м х 150м</t>
  </si>
  <si>
    <t xml:space="preserve">80110 </t>
  </si>
  <si>
    <t>Маскирующая пленка , 5м х 120м</t>
  </si>
  <si>
    <t>Аксессуары для маскирующих пленок + НОВИНКА! Диспенсеры для системы маскирования покрасочных камер</t>
  </si>
  <si>
    <t>06780</t>
  </si>
  <si>
    <t>Диспенсер для маскир. пленки 07838, 0</t>
  </si>
  <si>
    <t>50293</t>
  </si>
  <si>
    <t>Нож для маскирующей пленки Премиум 80139</t>
  </si>
  <si>
    <t>07813</t>
  </si>
  <si>
    <t>Нож для маскирующей пленки 07838</t>
  </si>
  <si>
    <t>06516</t>
  </si>
  <si>
    <t>Маскирующая бумага, 305ммх300м</t>
  </si>
  <si>
    <t>06517</t>
  </si>
  <si>
    <t>Маскирующая бумага, 457ммх300м</t>
  </si>
  <si>
    <t>06518</t>
  </si>
  <si>
    <t>Маскирующая бумага, 915ммх300м</t>
  </si>
  <si>
    <t>06519</t>
  </si>
  <si>
    <t>Маскирующая бумага, 1219ммх300м</t>
  </si>
  <si>
    <t>S06291</t>
  </si>
  <si>
    <t>Маскирующая бумага экономичная, 300мм X 400м (экономичная линейка)</t>
  </si>
  <si>
    <t>S06281</t>
  </si>
  <si>
    <t>Маскирующая бумага экономичная, 450мм X 400м (экономичная линейка)</t>
  </si>
  <si>
    <t>S06282</t>
  </si>
  <si>
    <t>Маскирующая бумага экономичная, 600мм X 400м (экономичная линейка)</t>
  </si>
  <si>
    <t>S06283</t>
  </si>
  <si>
    <t>Маскирующая бумага экономичная, 900мм X 400м (экономичная линейка)</t>
  </si>
  <si>
    <t>S06284</t>
  </si>
  <si>
    <t>Маскирующая бумага экономичная, 1150 мм X 400м (экономичная линейка)</t>
  </si>
  <si>
    <t>80318</t>
  </si>
  <si>
    <t>Пеноакриловые, двусторонние  клеящие ленты 4210, толщина 1.1мм, 6мм x 20м</t>
  </si>
  <si>
    <t>80319</t>
  </si>
  <si>
    <t>Пеноакриловые, двусторонние  клеящие ленты 4210, толщина 1.1мм, 9мм x 20м</t>
  </si>
  <si>
    <t>80320</t>
  </si>
  <si>
    <t>Пеноакриловые, двусторонние  клеящие ленты 4210, толщина 1.1мм, 12мм x 20м</t>
  </si>
  <si>
    <t>80321</t>
  </si>
  <si>
    <t>Пеноакриловые, двусторонние  клеящие ленты 4210, толщина 1.1мм, 16мм x 20м</t>
  </si>
  <si>
    <t>80322</t>
  </si>
  <si>
    <t>Пеноакриловые, двусторонние  клеящие ленты 4210, толщина 1.1мм, 19мм x 20м</t>
  </si>
  <si>
    <t>80314</t>
  </si>
  <si>
    <t>Пеноакриловые, двусторонние клеящие ленты 4229, толщина 0.8мм, 9мм х 20м</t>
  </si>
  <si>
    <t>80315</t>
  </si>
  <si>
    <t>Пеноакриловые, двусторонние клеящие ленты 4229, толщина 0.8мм, 12мм х 20м</t>
  </si>
  <si>
    <t>08184/50098</t>
  </si>
  <si>
    <t>Очиститель клеёв, 500 мл</t>
  </si>
  <si>
    <t>Аэрозоль</t>
  </si>
  <si>
    <t>07498</t>
  </si>
  <si>
    <t>Диск для снятия клейких лент (пресс.) со шпинделем, Диам. 100мм</t>
  </si>
  <si>
    <t>07499</t>
  </si>
  <si>
    <t>Диск для снятия клейких лент (пресс.), Диам. 100мм</t>
  </si>
  <si>
    <t>Подъемный шнур</t>
  </si>
  <si>
    <t>09529</t>
  </si>
  <si>
    <t>LIFTING CORD Подъёмный шнур, 6мм  х 40м, 1 рулон/коробка</t>
  </si>
  <si>
    <t>Системы полировки</t>
  </si>
  <si>
    <t>Двусторонние полировальники Quick Connect</t>
  </si>
  <si>
    <t>50878</t>
  </si>
  <si>
    <t>Полировальник двусторонний Quick Connect, зеленый, 150мм.</t>
  </si>
  <si>
    <t>50874</t>
  </si>
  <si>
    <t>Полировальник двусторонний Quick Connect, зеленый, 222мм.</t>
  </si>
  <si>
    <t>50962</t>
  </si>
  <si>
    <t>Полировальник двусторонний пальчиковый Quick Connect, зеленый, 150мм.</t>
  </si>
  <si>
    <t>50879</t>
  </si>
  <si>
    <t>Полировальник двусторонний Quick Connect, желтый, 150мм.</t>
  </si>
  <si>
    <t>50875</t>
  </si>
  <si>
    <t>Полировальник двусторонний Quick Connect, желтый, 222мм.</t>
  </si>
  <si>
    <t>50708</t>
  </si>
  <si>
    <t>Полировальник двусторонний Quick Connect, синий, 222мм.</t>
  </si>
  <si>
    <t>50880</t>
  </si>
  <si>
    <t>Полировальник двусторонний Quick Connect, синий, 150мм.</t>
  </si>
  <si>
    <t>50881</t>
  </si>
  <si>
    <t>Полировальник двусторонний Quick Connect, шерстяной, 150мм.</t>
  </si>
  <si>
    <t>33279</t>
  </si>
  <si>
    <t>Полировальник двусторонний Quick Connect, шерстяной, 229мм.</t>
  </si>
  <si>
    <t>33271</t>
  </si>
  <si>
    <t>Переходник для двустороннего полировальника QC, M14, 14мм, 10шт/уп.</t>
  </si>
  <si>
    <t>50667</t>
  </si>
  <si>
    <t>Набор для удаления точечных дефектов Perfect-it™ Denibbing Kit</t>
  </si>
  <si>
    <t>50665</t>
  </si>
  <si>
    <t xml:space="preserve">Полировальная паста  Perfect-it™ Denibbing </t>
  </si>
  <si>
    <t>28363</t>
  </si>
  <si>
    <t>Эксцентриковая полировальная машинка Perfect-it Denibbing</t>
  </si>
  <si>
    <t>07658</t>
  </si>
  <si>
    <t>Зарядное устройство для шлифовальной машинки Perfect-it Denibbing</t>
  </si>
  <si>
    <t>07650</t>
  </si>
  <si>
    <t>Шлифовальная машинка Perfect-it Denibbing</t>
  </si>
  <si>
    <t>50499</t>
  </si>
  <si>
    <t>Полировальник для пасты Perfect-it™ Denibbing  3,75мм,зеленый</t>
  </si>
  <si>
    <t>PN02047</t>
  </si>
  <si>
    <t>Абразивные насадки Trizact™, P1000</t>
  </si>
  <si>
    <t>PN02080</t>
  </si>
  <si>
    <t>Абразивные насадки Trizact™, P1500</t>
  </si>
  <si>
    <t>Система ремонта и полировки больших участков краски Color Code</t>
  </si>
  <si>
    <t>50487</t>
  </si>
  <si>
    <t>Зеленый полировальник для пасты Fast Cut Plus, Диам. 150мм</t>
  </si>
  <si>
    <t>01927</t>
  </si>
  <si>
    <t>Шерстяной полировальник , Диам. 133мм</t>
  </si>
  <si>
    <t>2011G</t>
  </si>
  <si>
    <t xml:space="preserve">Зеленая полировальная салфетка, </t>
  </si>
  <si>
    <t>80349</t>
  </si>
  <si>
    <t>Абразивная паста Extra Fine (желтый колпачок), 1литр</t>
  </si>
  <si>
    <t>50488</t>
  </si>
  <si>
    <t>Желтый поролоновый полировальник, 150мм</t>
  </si>
  <si>
    <t>50456</t>
  </si>
  <si>
    <t>Оранжевый поролоновый полировальник, Диам. 133мм</t>
  </si>
  <si>
    <t>50400</t>
  </si>
  <si>
    <t xml:space="preserve">Желтая полировальная салфетка , </t>
  </si>
  <si>
    <t>50383</t>
  </si>
  <si>
    <t>Антиголограммная полировальная паста Ультрафина (голубой колпачок), 1литр</t>
  </si>
  <si>
    <t>50388</t>
  </si>
  <si>
    <t xml:space="preserve">Синий ультратонкий полировальник, </t>
  </si>
  <si>
    <t>50486</t>
  </si>
  <si>
    <t xml:space="preserve">Мягкая салфетка голубая, </t>
  </si>
  <si>
    <t>09377</t>
  </si>
  <si>
    <t>Паста для защиты блеска, 1литр</t>
  </si>
  <si>
    <t>05729</t>
  </si>
  <si>
    <t>Полировальник для пасты для защиты блеска 09377, 24штуки/коробка</t>
  </si>
  <si>
    <t>80345</t>
  </si>
  <si>
    <t>Полироль Полиш Роза, 1литр</t>
  </si>
  <si>
    <t>50489</t>
  </si>
  <si>
    <t>Розовая полировальная салфетка</t>
  </si>
  <si>
    <t>34568</t>
  </si>
  <si>
    <t>Полировочные салфетки, 275салфеток / кор.</t>
  </si>
  <si>
    <t>55535</t>
  </si>
  <si>
    <t>Тест-спрей, 500 мл, 12 аэрозолей/коробка</t>
  </si>
  <si>
    <t>Система ремонта и полировки больших участков ЛКП Perfect-it™</t>
  </si>
  <si>
    <t>09374</t>
  </si>
  <si>
    <t>Высокоэффективная абразивная паста Fast Cut, 1литр</t>
  </si>
  <si>
    <t>09375</t>
  </si>
  <si>
    <t>Абразивная паста , 1литр</t>
  </si>
  <si>
    <t>09550</t>
  </si>
  <si>
    <t>Многораз.полировальник для абразивной пасты</t>
  </si>
  <si>
    <t>09376</t>
  </si>
  <si>
    <t>Неабразивная паста для блеска , 1литр</t>
  </si>
  <si>
    <t>09378</t>
  </si>
  <si>
    <t>Многораз.полировальник для неабразивн. Пасты</t>
  </si>
  <si>
    <t>02048</t>
  </si>
  <si>
    <t>Микротонкий абразив 401Q IMP  1500A, 138х230мм,  50 листов/пачка</t>
  </si>
  <si>
    <t>02049</t>
  </si>
  <si>
    <t>Микротонкий абразив 401Q IMP  2000A, 138х230мм,  50 листов/пачка</t>
  </si>
  <si>
    <t>02045</t>
  </si>
  <si>
    <t>3М Микротонкая абразивная бумага 3М 401Q, Р2500, 138х230мм</t>
  </si>
  <si>
    <t>38070</t>
  </si>
  <si>
    <t>Абразивная глина, ,  6 контейнеров/коробка</t>
  </si>
  <si>
    <t>Контейнер</t>
  </si>
  <si>
    <t>09358</t>
  </si>
  <si>
    <t>Фетровый полировальный круг, Диам. 125 мм</t>
  </si>
  <si>
    <t>09628</t>
  </si>
  <si>
    <t>Оправка Hookit для фетровых полировальных кругов, 125мм, М14</t>
  </si>
  <si>
    <t>14736</t>
  </si>
  <si>
    <t>Оправка-полировальник для Roloc #4, Диам. 75 мм</t>
  </si>
  <si>
    <t>09988</t>
  </si>
  <si>
    <t xml:space="preserve">Roloc #4 - держатель оправки 14736 </t>
  </si>
  <si>
    <t>50079</t>
  </si>
  <si>
    <t>Абразивный цветок А5, Диам. 32мм</t>
  </si>
  <si>
    <t>00127</t>
  </si>
  <si>
    <t>Наждачный цветок, 9 микрон</t>
  </si>
  <si>
    <t>50199</t>
  </si>
  <si>
    <t>Красный блок</t>
  </si>
  <si>
    <t>Орбитальная мини шлифмашинка 32мм орбита 5мм</t>
  </si>
  <si>
    <t>Оборудование и аксессуары для полировки</t>
  </si>
  <si>
    <t>09552</t>
  </si>
  <si>
    <t xml:space="preserve">Оправка-полировальник  для резьбы М14 </t>
  </si>
  <si>
    <t>09553</t>
  </si>
  <si>
    <t xml:space="preserve">Оправка-полировальник  для резьбы 5/8"  </t>
  </si>
  <si>
    <t>Электрическая полировальная машина для кругов макс. 203мм, M14 (оправка не прилагается)</t>
  </si>
  <si>
    <t>Абразивные материалы Trizact™ для полировки</t>
  </si>
  <si>
    <t>05600</t>
  </si>
  <si>
    <t>Круг Trizact™ абразивный, полировальный,  Р1500, 150мм., 25 шт/кор.</t>
  </si>
  <si>
    <t>50414</t>
  </si>
  <si>
    <t>Круг Trizact™ абразивный, полировальный,  Р3000, 150мм., 15 шт/кор., 4 кор/уп.</t>
  </si>
  <si>
    <t>50415</t>
  </si>
  <si>
    <t>Круг Trizact™ абразивный, полировальный,  Р3000, 75мм., 15 шт/кор., 4 кор/уп.</t>
  </si>
  <si>
    <t>51130</t>
  </si>
  <si>
    <t>Круг Trizact™ полировальный, Р6000, 150мм., 15 шт/кор., 4 кор/уп.</t>
  </si>
  <si>
    <t xml:space="preserve">Полировальная паста для металла </t>
  </si>
  <si>
    <t>09019</t>
  </si>
  <si>
    <t>Полировальная паста для металла Marine, 500мл.</t>
  </si>
  <si>
    <t>Банка</t>
  </si>
  <si>
    <t>Полировальные круги 260L Purplе диам. 150 мм, 15 отверстий</t>
  </si>
  <si>
    <t>51154</t>
  </si>
  <si>
    <t>Круг 260L Purple абразивный, полировал., 15 отверст., Р1500, 150мм, 50 шт/кор., 5 кор/уп.</t>
  </si>
  <si>
    <t>51158</t>
  </si>
  <si>
    <t>Круг 260L Purple абразивный, полировал., 15 отверст., Р1200, 150мм, 50 шт/кор., 5 кор/уп.</t>
  </si>
  <si>
    <t>51157</t>
  </si>
  <si>
    <t>Круг 260L Purple абразивный, полировал., 15 отверст., Р1000, 150мм, 50 шт/кор., 5 кор/уп.</t>
  </si>
  <si>
    <t>51155</t>
  </si>
  <si>
    <t>Круг 260L Purple абразивный, полировал., 15 отверст., Р800, 150мм, 50 шт/кор., 5 кор/уп.</t>
  </si>
  <si>
    <t>51156</t>
  </si>
  <si>
    <t>Круг 260L Purple абразивный, полировал., 15 отверст., Р600, 150мм, 50 шт/кор., 5 кор/уп.</t>
  </si>
  <si>
    <t>01814</t>
  </si>
  <si>
    <t xml:space="preserve">Орбитальная шлифмашинка с внешней системой пылеотвода, 76х102мм, Ø орбиты 1/8", </t>
  </si>
  <si>
    <t>01813</t>
  </si>
  <si>
    <t xml:space="preserve">Орбитальная шлифмашинка со встроенной системой пылеотвода, 76х102мм, Ø орбиты 1/8", </t>
  </si>
  <si>
    <t>Клеи и герметики, ремонт пластика</t>
  </si>
  <si>
    <t xml:space="preserve">Ремонт пластмасс </t>
  </si>
  <si>
    <t>05901</t>
  </si>
  <si>
    <t>Ремонтный состав (FPRM), 25 мл + 25 мл</t>
  </si>
  <si>
    <t>05900</t>
  </si>
  <si>
    <t>Ремонтный состав (FPRM), 0, Набор  вкл. два тюбика</t>
  </si>
  <si>
    <t>03020</t>
  </si>
  <si>
    <t>Стеклоканва, 48мм x 20м</t>
  </si>
  <si>
    <t>08984</t>
  </si>
  <si>
    <t>Очиститель-обезжириватель, 1л.</t>
  </si>
  <si>
    <t xml:space="preserve">Канистра </t>
  </si>
  <si>
    <t>05917</t>
  </si>
  <si>
    <t>Полиолефиновый катализатор адгезии, 200 мл, 12 аэрозолей/коробка</t>
  </si>
  <si>
    <t>55045</t>
  </si>
  <si>
    <t>Состав для быстрого восстановления пластиковых деталей 3M™ Automix™, 50 мл</t>
  </si>
  <si>
    <t>Насадки для состава 55045, , 50 штук в пакете</t>
  </si>
  <si>
    <t>Пленка для формовки, 127мм х 3,6м</t>
  </si>
  <si>
    <t>epx</t>
  </si>
  <si>
    <t>Ручной пистолет для двукомп. Клеев</t>
  </si>
  <si>
    <t>08197</t>
  </si>
  <si>
    <t>Насадка-смеситель для пистолета 08190</t>
  </si>
  <si>
    <t>06930</t>
  </si>
  <si>
    <t>Алюминиевая лента, 50мм x 3.2м, 12 рулонов/коробка</t>
  </si>
  <si>
    <t>08509</t>
  </si>
  <si>
    <t>Герметик для стекол с уплотнит., 310 мл</t>
  </si>
  <si>
    <t>08612</t>
  </si>
  <si>
    <t>Ленточный герметик для лоб. стекол, 10мм х 4,5м</t>
  </si>
  <si>
    <t>08603</t>
  </si>
  <si>
    <t>Клей-герметик, 310 мл</t>
  </si>
  <si>
    <t>58012</t>
  </si>
  <si>
    <t>Универсальный грунт для вклейки стекол, 30 мл</t>
  </si>
  <si>
    <t xml:space="preserve">Флакон </t>
  </si>
  <si>
    <t>50318</t>
  </si>
  <si>
    <t>Набор для вклейки стекол с клеем 08613, 12 наборов/коробка</t>
  </si>
  <si>
    <t>08605</t>
  </si>
  <si>
    <t>Аппликатор для нанесения грунта, 50 штук/коробка</t>
  </si>
  <si>
    <t>08613</t>
  </si>
  <si>
    <t>Быстросохнущий клей-герметик, 310 мл</t>
  </si>
  <si>
    <t>КЛЕЙ-ГЕРМЕТИК ДЛЯ ВКЛЕЙКИ СТЕКОЛ - 1 час</t>
  </si>
  <si>
    <t>АКТИВАТОР АДГЕЗИИ, 30 мл</t>
  </si>
  <si>
    <t>Герметики для стыков и швов</t>
  </si>
  <si>
    <t>08684</t>
  </si>
  <si>
    <t>Многоцелевой ПУ герметик (Серый),  310 мл</t>
  </si>
  <si>
    <t>08689</t>
  </si>
  <si>
    <t>08694</t>
  </si>
  <si>
    <t>Многоцелевой ПУ герметик (Черный),  310 мл</t>
  </si>
  <si>
    <t>08855</t>
  </si>
  <si>
    <t>MS Герметик-уплотнитель, 290 мл</t>
  </si>
  <si>
    <t>08537</t>
  </si>
  <si>
    <t>Герметик для швов, 0,9 л с кистью</t>
  </si>
  <si>
    <t>08568</t>
  </si>
  <si>
    <t>Формованный герметик, 60 полосок</t>
  </si>
  <si>
    <t>08851</t>
  </si>
  <si>
    <t>Распыляемый герметик , 290 мл</t>
  </si>
  <si>
    <t>08475</t>
  </si>
  <si>
    <t>Лента-герметик, 9мм х 9.1М</t>
  </si>
  <si>
    <t>08476</t>
  </si>
  <si>
    <t>Лента-герметик, 22мм х 9.1М</t>
  </si>
  <si>
    <t>Оборудование для нанесения герметиков</t>
  </si>
  <si>
    <t>08012</t>
  </si>
  <si>
    <t>Пневматический выжимной пистолет для 310 мл. картриджей</t>
  </si>
  <si>
    <t>08013</t>
  </si>
  <si>
    <t>Ручной выжимной пистолет для 310 мл. картриджей</t>
  </si>
  <si>
    <t>08993</t>
  </si>
  <si>
    <t xml:space="preserve">Пневмат. пистолет для аэроз. и выжимных герметиков </t>
  </si>
  <si>
    <t>08992</t>
  </si>
  <si>
    <t>Пневмат.пистолет для однокомп.гермет.в карт</t>
  </si>
  <si>
    <t>Клеи</t>
  </si>
  <si>
    <t>08080</t>
  </si>
  <si>
    <t>Клей общего назначения , 500 мл</t>
  </si>
  <si>
    <t>08150</t>
  </si>
  <si>
    <t xml:space="preserve">Банка </t>
  </si>
  <si>
    <t>08090</t>
  </si>
  <si>
    <t>Контактный клей, 405 гр</t>
  </si>
  <si>
    <t>SF20</t>
  </si>
  <si>
    <t>Цианакриловый клей, 20 гр</t>
  </si>
  <si>
    <t>DP490</t>
  </si>
  <si>
    <t>Эпоксиный клей для склеивания металлических деталей, 50мл</t>
  </si>
  <si>
    <t>Клей для соединения панелей в картридже, 200мл</t>
  </si>
  <si>
    <t>Ручной пистолет EPX 2:1:1 для клея для соединения панелей</t>
  </si>
  <si>
    <t>08193</t>
  </si>
  <si>
    <t>Насадки для клея для соединения панелей</t>
  </si>
  <si>
    <t>Кузовные антикоррозийные-антигравийные покрытия</t>
  </si>
  <si>
    <t xml:space="preserve">08868 </t>
  </si>
  <si>
    <t>Чёрное окрашиваемое, 1 л</t>
  </si>
  <si>
    <t>08878</t>
  </si>
  <si>
    <t>Белое окрашиваемое, 1 л</t>
  </si>
  <si>
    <t>08879</t>
  </si>
  <si>
    <t>Серое окрашиваемое, 1 л</t>
  </si>
  <si>
    <t>08888</t>
  </si>
  <si>
    <t>Серое окрашиваемое, 500 мл</t>
  </si>
  <si>
    <t>08877</t>
  </si>
  <si>
    <t>Чёрное неокрашиваемое, 500 мл</t>
  </si>
  <si>
    <t>08886</t>
  </si>
  <si>
    <t>Гладкое серое окрашиваемое, 1 л</t>
  </si>
  <si>
    <t>08158</t>
  </si>
  <si>
    <t>Гладкое черное окрашиваемое, 500 мл</t>
  </si>
  <si>
    <t>08159</t>
  </si>
  <si>
    <t>Гладкое серое окрашиваемое, 500 мл</t>
  </si>
  <si>
    <t>08861</t>
  </si>
  <si>
    <t>Чёрное неокрашиваемое, 1 л</t>
  </si>
  <si>
    <t>08881</t>
  </si>
  <si>
    <t>Структурное на водной основе черное окраш., 1 л</t>
  </si>
  <si>
    <t>08882</t>
  </si>
  <si>
    <t>Структурное на водной основе серое окраш., 1 л</t>
  </si>
  <si>
    <t>08911</t>
  </si>
  <si>
    <t>Мастика для внутр. полостей, 1 л</t>
  </si>
  <si>
    <t>08901</t>
  </si>
  <si>
    <t>Мастика для внутр. полостей, 500 мл</t>
  </si>
  <si>
    <t>50410</t>
  </si>
  <si>
    <t>Антикоррозийный сварочный грунт II, 377 мл</t>
  </si>
  <si>
    <t>08996</t>
  </si>
  <si>
    <t>Пульвер для атикоррозийных-антигравийных покрытий</t>
  </si>
  <si>
    <t>08997</t>
  </si>
  <si>
    <t xml:space="preserve">Пульвер для 1л. бутылей мастик для скрыт. пол. </t>
  </si>
  <si>
    <t>08991</t>
  </si>
  <si>
    <t>Пистолет-апликатор для покрытий 1Л</t>
  </si>
  <si>
    <t>PN08866</t>
  </si>
  <si>
    <t>PN08888</t>
  </si>
  <si>
    <t>Очиститель стекла, 538 г</t>
  </si>
  <si>
    <t>PN08899</t>
  </si>
  <si>
    <t>PN08878</t>
  </si>
  <si>
    <t>Тюбик</t>
  </si>
  <si>
    <t>Флакон</t>
  </si>
  <si>
    <t>PN08155</t>
  </si>
  <si>
    <t>Быстросохнущий клей , 28 г.</t>
  </si>
  <si>
    <t>Система приготовления и нанесения ЛКП</t>
  </si>
  <si>
    <t>Система приготовления красок PPS™</t>
  </si>
  <si>
    <t>16000</t>
  </si>
  <si>
    <t>Набор (стаканы - 50, крышки со встроенным фильтром (200 мкм)- 50,  колпачки -25), стандартные , 600 мл</t>
  </si>
  <si>
    <t xml:space="preserve">Набор (стаканы - 50, крышки со встроенным фильтром (125 мкм)- 50,  колпачки -25), 600 мл </t>
  </si>
  <si>
    <t>Набор (стаканы - 25, крышки со встроенным фильтром (200 мкм)- 25,  колпачкискладской2), большие , 800 мл</t>
  </si>
  <si>
    <t>16001</t>
  </si>
  <si>
    <t>Смесительные бачки стандартные и запорные кольца, 600 мл, 2 набора (бачок+кольцо)/кор.</t>
  </si>
  <si>
    <t>16761</t>
  </si>
  <si>
    <t>Набор  (50 стаканов, 75 крышек  со встроенным фильтром (200 мкм), 36 колпачков), 600 мл</t>
  </si>
  <si>
    <t>Смесительные бачки и запорные кольца для больших стаканов , 800 мл</t>
  </si>
  <si>
    <t>16114</t>
  </si>
  <si>
    <t>Набор Mini PPS (стаканы - 50, крышки со встроенным фильтром (200 мкм) - 50, фильтры - 50, колпачки - 20), 165 мл</t>
  </si>
  <si>
    <t>16115</t>
  </si>
  <si>
    <t>Смесительные мини-бачки и запорные кольца, 165 мл, 8 наборов (бачок+кольцо)/кор.</t>
  </si>
  <si>
    <t>Смесительные емкости , 365мл</t>
  </si>
  <si>
    <t>Смесительные емкости , 870мл</t>
  </si>
  <si>
    <t>Смесительные емкости , 1550мл</t>
  </si>
  <si>
    <t>Смесительные емкости , 2300мл</t>
  </si>
  <si>
    <t>Крышки для смесительных емкостей 365мл</t>
  </si>
  <si>
    <t>Крышки для смесительных емкостей 870мл</t>
  </si>
  <si>
    <t>Крышки для смесительных емкостей 1550мл</t>
  </si>
  <si>
    <t>Крышки для смесительных емкостей 2300мл</t>
  </si>
  <si>
    <t>Лампа для цветоподбора PPS™</t>
  </si>
  <si>
    <t>16407/16550</t>
  </si>
  <si>
    <t>Лампа для цветоподбора PPS (лампа, аккумулятор, зарядное устройство, блок питания в чемодане)NEW16550</t>
  </si>
  <si>
    <t>Штуку</t>
  </si>
  <si>
    <t>16398</t>
  </si>
  <si>
    <t>Аккумулятор (NiCd) для Лампы цветоподбора PPS</t>
  </si>
  <si>
    <t>16399</t>
  </si>
  <si>
    <t>Запасная лампочка для Лампы цветоподбора PPS</t>
  </si>
  <si>
    <t>16555</t>
  </si>
  <si>
    <t>16555 Аккумулятор для лампы цветоподбора PPS™ II, 1 шт/кор., 1 кор/уп</t>
  </si>
  <si>
    <t>Принадлежности для системы смешивания и нанесения ЛКП</t>
  </si>
  <si>
    <t>16032</t>
  </si>
  <si>
    <t>Переходник к окрасочным пистолетам: Anest Iwata W400,W400WB, LPH400, LPH 94,VXL 949; Pro-Tek Max PSI BAR; Sata NR92 HVLP, Jet B NR95 HVLP, Тип 2</t>
  </si>
  <si>
    <t>Переходник к окрасочным пистолетам DeVilbiss GTI, GFP,GFV,GFHV 510, Тип 3</t>
  </si>
  <si>
    <t>16036</t>
  </si>
  <si>
    <t>Переходник к покрасочным пистолетам Air Ganza (Anest Iwata Group) AZ3, AZ3HTE, Kremlin M21G, Eminent E13, Optima 500 &amp; 601 (без стыкового переходника), Pilot Vario Walter Pilot, Тип 6</t>
  </si>
  <si>
    <t>Переходник к окрасочным пистолетам Air Gunsa (Anest Iwata Group) AZ3, AZ3HTE; Kremlin M21G; Walther Pilot; Eminent E13, Sata QCC 2000, 3000, Тип 40</t>
  </si>
  <si>
    <t>Переходник к окрасочному пистолету Sata KLC family (-P,B-HVLP,B-RP), MCB family, jet RP, RP Digital, NR2000/Digital, Jet 90/S, Тип 9</t>
  </si>
  <si>
    <t>Переходник к окрасочному пистолету Sata Mini Jet, Тип 12</t>
  </si>
  <si>
    <t>Настенный диспенсер для крышек</t>
  </si>
  <si>
    <t>16010</t>
  </si>
  <si>
    <t>Переносной контейнер</t>
  </si>
  <si>
    <t>16025</t>
  </si>
  <si>
    <t>Держатель для покрасочного пистолета</t>
  </si>
  <si>
    <t>09660</t>
  </si>
  <si>
    <t>Липкие Салфетки"Tack Cloth", 300мм х 400мм</t>
  </si>
  <si>
    <t>07910</t>
  </si>
  <si>
    <t>Липкие салфетки "Tack Cloth" , 176мм x 235мм</t>
  </si>
  <si>
    <t>16022</t>
  </si>
  <si>
    <t>Приспособление для смешивания краски, 250 штук/коробка</t>
  </si>
  <si>
    <t>37720</t>
  </si>
  <si>
    <t>Пластиковая бутыль, 350мл, 24 штуки/коробка</t>
  </si>
  <si>
    <t>16012</t>
  </si>
  <si>
    <t>Моечная бутыль, 20 штук/коробка</t>
  </si>
  <si>
    <t>Защитные перчатки с ПУ-покрытием, размер 10</t>
  </si>
  <si>
    <t>Пара</t>
  </si>
  <si>
    <t>Защитные перчатки с ПУ-покрытием, размер 11</t>
  </si>
  <si>
    <t>Шпатлевка</t>
  </si>
  <si>
    <t>PN05096</t>
  </si>
  <si>
    <t>Aкриловая шпатлевка (зеленая), 409 г</t>
  </si>
  <si>
    <t>Разное</t>
  </si>
  <si>
    <t>05919</t>
  </si>
  <si>
    <t>Высокоэффективное защитное покрывало для сварки, 1450мм x 2032мм</t>
  </si>
  <si>
    <t>08840</t>
  </si>
  <si>
    <t>Шумопоглащающие клеящиеся пластины, 500мм x 500мм</t>
  </si>
  <si>
    <t>02514</t>
  </si>
  <si>
    <t>Металлический стенд для ремонта</t>
  </si>
  <si>
    <t>50371</t>
  </si>
  <si>
    <t>Очиститель для рук в тюбике, 250 мл, 24 тюбика/коробка</t>
  </si>
  <si>
    <t>DP105 
50 МЛ</t>
  </si>
  <si>
    <t xml:space="preserve">Клей эпоксидный двухкомпонентн. прозрачный    </t>
  </si>
  <si>
    <t>TE100 
295 МЛ</t>
  </si>
  <si>
    <t xml:space="preserve">Клей полиуретан. термоакт. однокомпонентный белый  </t>
  </si>
  <si>
    <t>TS230 
295 МЛ</t>
  </si>
  <si>
    <t>Круг 466LA 35мм фестончатый 7мкм фиолетовый</t>
  </si>
  <si>
    <t>Круг 466LA 32мм фестончатый 5мкм серо-зеленый</t>
  </si>
  <si>
    <t>Круг Hookit Softdisс FIN 150мм 6 отв. LD600A - 20 шт/уп</t>
  </si>
  <si>
    <t>Круг Hookit Softdisс SFN 150мм 6 отв. LD600A - 20 шт/уп</t>
  </si>
  <si>
    <t xml:space="preserve">Кол-во товара в ед измерен </t>
  </si>
  <si>
    <t>Рекоменд. Цена RUB</t>
  </si>
  <si>
    <t>Средства для обеспечения охраны труда</t>
  </si>
  <si>
    <t>СРЕДСТВА ИНДИВИДУАЛЬНОЙ ЗАЩИТЫ, ВКЛЮЧАЯ СРЕДСТВА ИНДИВИДУАЛЬНОЙ ЗАЩИТЫ ПРИ ПРОИЗВОДСТВЕ СВАРОЧНЫХ РАБОТ</t>
  </si>
  <si>
    <t xml:space="preserve">распространяется скидка как на аксессуары для авторемонта. </t>
  </si>
  <si>
    <t>пара</t>
  </si>
  <si>
    <t>Кол-во в коробке</t>
  </si>
  <si>
    <t>Полировальные пасты</t>
  </si>
  <si>
    <t>AG6-CF/12</t>
  </si>
  <si>
    <t>FARECLA Полировальник для пасты G6 RAPID 150мм на липучке (2шт.)</t>
  </si>
  <si>
    <t>AG6-BPIP14/6</t>
  </si>
  <si>
    <t>TOT-CF/12</t>
  </si>
  <si>
    <t>FARECLA Полировальник для пасты TOTAL 150мм на липучке (2шт.)</t>
  </si>
  <si>
    <t>AGM-BP814/6</t>
  </si>
  <si>
    <t>FARECLA Оправка универсальная для полировальника 203мм резьба М14</t>
  </si>
  <si>
    <t xml:space="preserve">   Размер / Упаковка</t>
  </si>
  <si>
    <t>Цвет</t>
  </si>
  <si>
    <t>Уп.</t>
  </si>
  <si>
    <t>Лаки SYSTEM 20</t>
  </si>
  <si>
    <t>S2080/1</t>
  </si>
  <si>
    <t>S2080 HS Лак Super Clear 2:1</t>
  </si>
  <si>
    <t>1 л</t>
  </si>
  <si>
    <t>Прозрачный</t>
  </si>
  <si>
    <t>S2080/5</t>
  </si>
  <si>
    <t>5 л</t>
  </si>
  <si>
    <t>S2081SR/1</t>
  </si>
  <si>
    <t>S2081SR HS Лак повышенной прочности Clear 2:1</t>
  </si>
  <si>
    <t>S2081/1</t>
  </si>
  <si>
    <t>S2081 HS Лак Clear 2:1</t>
  </si>
  <si>
    <t>S2081/5</t>
  </si>
  <si>
    <t>S2091/1</t>
  </si>
  <si>
    <t>S2091 HS Лак Performance 2:1</t>
  </si>
  <si>
    <t>S2091/5</t>
  </si>
  <si>
    <t>S2082/1</t>
  </si>
  <si>
    <t>S2082 HS Лак медленный Overall Clear 2:1</t>
  </si>
  <si>
    <t>S2082/5</t>
  </si>
  <si>
    <t>S2086/1</t>
  </si>
  <si>
    <t>S2086 HS Лак быстрый Super Fast 3:1</t>
  </si>
  <si>
    <t>S2086/5</t>
  </si>
  <si>
    <t>S2088/1</t>
  </si>
  <si>
    <t xml:space="preserve">S2088 MS Лак Universal 4:1 </t>
  </si>
  <si>
    <t>CLEAR/AL</t>
  </si>
  <si>
    <t>CLEAR#1 Лак UV устойчивый с высоким глянцем</t>
  </si>
  <si>
    <t>450 мл</t>
  </si>
  <si>
    <t>PCLC/AL</t>
  </si>
  <si>
    <t>1K Лак c высоким глянцем</t>
  </si>
  <si>
    <t>500 мл</t>
  </si>
  <si>
    <t>PCAS/AL</t>
  </si>
  <si>
    <t>Эмаль для колесных дисков Alloy Silver</t>
  </si>
  <si>
    <t>Светло-серый</t>
  </si>
  <si>
    <t>PCSS/AL</t>
  </si>
  <si>
    <t>Эмаль для колесных дисков Steel Wheels</t>
  </si>
  <si>
    <t>Темно-серый</t>
  </si>
  <si>
    <t>PCGB/AL</t>
  </si>
  <si>
    <t>Эмаль глянцевая Gloss Black</t>
  </si>
  <si>
    <t>Черный глянец</t>
  </si>
  <si>
    <t>PCSB/AL</t>
  </si>
  <si>
    <t>Эмаль полуматовая Satin Black</t>
  </si>
  <si>
    <t>Черный полумат</t>
  </si>
  <si>
    <t>PCGW/AL</t>
  </si>
  <si>
    <t>Эмаль глянцевая Gloss White</t>
  </si>
  <si>
    <t>Белый глянец</t>
  </si>
  <si>
    <t>Биндеры EUROPEAN</t>
  </si>
  <si>
    <t>EGCB100/4</t>
  </si>
  <si>
    <t>Биндер акриловый для базовых покрытий 100</t>
  </si>
  <si>
    <t>4 л</t>
  </si>
  <si>
    <t>EGCB150/4</t>
  </si>
  <si>
    <t>Биндер полиэфирный для базовых покрытий 150</t>
  </si>
  <si>
    <t>EGCB160/4</t>
  </si>
  <si>
    <t>Биндер полиэфирный для базовых покрытий 160</t>
  </si>
  <si>
    <t>Грунты SYSTEM 20</t>
  </si>
  <si>
    <t>Серый</t>
  </si>
  <si>
    <t>3 л</t>
  </si>
  <si>
    <t>S2021 UHS Грунт наполнитель 5:1</t>
  </si>
  <si>
    <t>2.5 л</t>
  </si>
  <si>
    <t>S2021G/5</t>
  </si>
  <si>
    <t>S2025W/1</t>
  </si>
  <si>
    <t>S2025 UHS Грунт наполнитель 4:1</t>
  </si>
  <si>
    <t>Белый</t>
  </si>
  <si>
    <t>S2025W/3T</t>
  </si>
  <si>
    <t>S2025W/4</t>
  </si>
  <si>
    <t>S2025/1</t>
  </si>
  <si>
    <t>S2025/3T</t>
  </si>
  <si>
    <t>S2025/4</t>
  </si>
  <si>
    <t>S2025B/1</t>
  </si>
  <si>
    <t>Черный</t>
  </si>
  <si>
    <t>S2025B/4</t>
  </si>
  <si>
    <t>HIGHG/AL</t>
  </si>
  <si>
    <t>HIGH#5 Грунт толстослойный</t>
  </si>
  <si>
    <t>HIGHDG/AL</t>
  </si>
  <si>
    <t>Красный</t>
  </si>
  <si>
    <t>PCPG/AL</t>
  </si>
  <si>
    <t>Грунт выравниватель Grey Primer</t>
  </si>
  <si>
    <t>Покрытия специального назначения</t>
  </si>
  <si>
    <t>BAR/1</t>
  </si>
  <si>
    <t>BARCOAT Изолятор покрытий быстрый</t>
  </si>
  <si>
    <t>Желтый</t>
  </si>
  <si>
    <t>ACID/1</t>
  </si>
  <si>
    <t>ACID#8 Грунт протравливающий</t>
  </si>
  <si>
    <t>ACID/AL</t>
  </si>
  <si>
    <t>GRIP/AL</t>
  </si>
  <si>
    <t>GRIP#4 Улучшитель адгезии универсальный</t>
  </si>
  <si>
    <t>S2003/1</t>
  </si>
  <si>
    <t>S2003 1K Грунт адгезионный для пластика</t>
  </si>
  <si>
    <t>S2003/AL</t>
  </si>
  <si>
    <t>600 мл</t>
  </si>
  <si>
    <t>WELD/AL</t>
  </si>
  <si>
    <t>WELD#2 Грунт провариваемый с цинком</t>
  </si>
  <si>
    <t>Цинк</t>
  </si>
  <si>
    <t>Отвердители SYSTEM 20</t>
  </si>
  <si>
    <t>S2030 Отвердитель быстрый</t>
  </si>
  <si>
    <t>S2030/SM</t>
  </si>
  <si>
    <t>250 мл</t>
  </si>
  <si>
    <t>S2030/S</t>
  </si>
  <si>
    <t>330 мл</t>
  </si>
  <si>
    <t>S2030/M</t>
  </si>
  <si>
    <t>S2030/1</t>
  </si>
  <si>
    <t>S2030/25</t>
  </si>
  <si>
    <t>S2030/5</t>
  </si>
  <si>
    <t>S2032/SM</t>
  </si>
  <si>
    <t>S2032 Отвердитель стандартный</t>
  </si>
  <si>
    <t>S2032/S</t>
  </si>
  <si>
    <t>S2032/M</t>
  </si>
  <si>
    <t>S2032/1</t>
  </si>
  <si>
    <t>S2032/25</t>
  </si>
  <si>
    <t>S2032/5</t>
  </si>
  <si>
    <t>Бутылка</t>
  </si>
  <si>
    <t>Разбавители SYSTEM 20</t>
  </si>
  <si>
    <t>S2041/1</t>
  </si>
  <si>
    <t>S2041 Разбавитель акриловый, стандартный</t>
  </si>
  <si>
    <t>S2041/5</t>
  </si>
  <si>
    <t>S2044/1</t>
  </si>
  <si>
    <t>S2044 Разбавитель мультифункциональный, быстрый</t>
  </si>
  <si>
    <t>S2045/1</t>
  </si>
  <si>
    <t>S2045 Разбавитель мультифункциональный, стандартный</t>
  </si>
  <si>
    <t>S2045/5</t>
  </si>
  <si>
    <t>S2046 Разбавитель мультифункциональный, медленный</t>
  </si>
  <si>
    <t>S2046/5</t>
  </si>
  <si>
    <t>Дополнительные материалы SYSTEM 20</t>
  </si>
  <si>
    <t>S2000/5</t>
  </si>
  <si>
    <t>S2000 Обезжириватель-антисиликон на водной основе</t>
  </si>
  <si>
    <t>S2001/5</t>
  </si>
  <si>
    <t>S2001 Обезжириватель-антисиликон, быстрый</t>
  </si>
  <si>
    <t>S2002/1</t>
  </si>
  <si>
    <t>S2002 Обезжириватель-антисиликон, медленный</t>
  </si>
  <si>
    <t>S2002/5</t>
  </si>
  <si>
    <t>S20FISH/S</t>
  </si>
  <si>
    <t>Покрытия специального назначения, антигравии и герметики</t>
  </si>
  <si>
    <t>UPOL/SF1</t>
  </si>
  <si>
    <t>REFACE Напыляемая шпатлевка</t>
  </si>
  <si>
    <t>GRA/NB1</t>
  </si>
  <si>
    <t>GRAVITEX PLUS HS Антигравийное покрытие</t>
  </si>
  <si>
    <t>GRA/GG1</t>
  </si>
  <si>
    <t>GRA/BW1</t>
  </si>
  <si>
    <t>RLB/S4</t>
  </si>
  <si>
    <t>4+1</t>
  </si>
  <si>
    <t>RAPTOR 2K 3:1 Защитное покрытие повышенной прочности</t>
  </si>
  <si>
    <t>RLT/S4</t>
  </si>
  <si>
    <t>Колеруемый</t>
  </si>
  <si>
    <t>GUN/1</t>
  </si>
  <si>
    <t>Пистолет для нанесения GRAVITEX и RAPTOR</t>
  </si>
  <si>
    <t>-</t>
  </si>
  <si>
    <t>TIGER SEAL Клей-герметик полиуретановый</t>
  </si>
  <si>
    <t>310 мл</t>
  </si>
  <si>
    <t>TIG/BW</t>
  </si>
  <si>
    <t>GS/1</t>
  </si>
  <si>
    <t>GREY STRIPE  Покрытие защитное для швов</t>
  </si>
  <si>
    <t>Шпатлевки</t>
  </si>
  <si>
    <t>FANT/3</t>
  </si>
  <si>
    <t>FANTASTIC Мультифункциональная облегченная шпатлевка</t>
  </si>
  <si>
    <t>Кремовый</t>
  </si>
  <si>
    <t>FANTL/2</t>
  </si>
  <si>
    <t>1.4 л</t>
  </si>
  <si>
    <t>FANT/BL</t>
  </si>
  <si>
    <t>Пакет</t>
  </si>
  <si>
    <t>Бежевый</t>
  </si>
  <si>
    <t>Золотой</t>
  </si>
  <si>
    <t>EXTRA GOLD Мультифункциональная легкошлифуемая шпатлевка</t>
  </si>
  <si>
    <t>UPEG/BM</t>
  </si>
  <si>
    <t>UPEG/BL</t>
  </si>
  <si>
    <t>SMCB/2</t>
  </si>
  <si>
    <t>SMC CARBON Углеволоконная легкошлифуемая шпатлевка</t>
  </si>
  <si>
    <t>1.1 л</t>
  </si>
  <si>
    <t>SMCW/2</t>
  </si>
  <si>
    <t>FIBRAL Стекловолоконная шпатлевка</t>
  </si>
  <si>
    <t>FIB/BM</t>
  </si>
  <si>
    <t>FIB/BL</t>
  </si>
  <si>
    <t>UPOLD/2</t>
  </si>
  <si>
    <t>U-POL D Пластичная шпатлевка с алюминием</t>
  </si>
  <si>
    <t>Серебристый</t>
  </si>
  <si>
    <t>PLAS/6</t>
  </si>
  <si>
    <t>PLAST X 6 Шпатлевка  с повышенной адгезией для пластика</t>
  </si>
  <si>
    <t>BAGDOL/1</t>
  </si>
  <si>
    <t>440 мл</t>
  </si>
  <si>
    <t>Лазурный</t>
  </si>
  <si>
    <t>BAGDOLHV/1</t>
  </si>
  <si>
    <t>EASY/BMP</t>
  </si>
  <si>
    <t>EASY ONE Особо легкошлифуемая облегченная шпатлевка, комплект</t>
  </si>
  <si>
    <t>FLYWEIGHT  Пластичная облегченная шпатлевка</t>
  </si>
  <si>
    <t>FLY/3</t>
  </si>
  <si>
    <t>Аэрозоли</t>
  </si>
  <si>
    <t>Серия аэрозолей SYSTEM 20</t>
  </si>
  <si>
    <t>Серия аэрозолей для ремонта пластика PLAST X</t>
  </si>
  <si>
    <t>400 мл</t>
  </si>
  <si>
    <t>PLAS/2</t>
  </si>
  <si>
    <t>PLAST X 2 Грунт адгезионный</t>
  </si>
  <si>
    <t>PLAS/3</t>
  </si>
  <si>
    <t>PLAST X 3 Грунт наполнитель</t>
  </si>
  <si>
    <t>PLAS/4F</t>
  </si>
  <si>
    <t>PLAST X 4F Текстурный слой</t>
  </si>
  <si>
    <t>Черный, мелкий</t>
  </si>
  <si>
    <t>PLAS/4C</t>
  </si>
  <si>
    <t>PLAST X 4C Текстурный слой</t>
  </si>
  <si>
    <t>Черный, грубый</t>
  </si>
  <si>
    <t>Серия аэрозолей POWER CAN</t>
  </si>
  <si>
    <t>PCEP/AL</t>
  </si>
  <si>
    <t>Грунт протравливающий Power Can Etch Primer</t>
  </si>
  <si>
    <t>Система наполнения аэрозолей CUSTOM CAN</t>
  </si>
  <si>
    <t>CCUP/AL</t>
  </si>
  <si>
    <t>CUSTOM CAN  Баллон аэрозольный призаряженный</t>
  </si>
  <si>
    <t>CCFILLP</t>
  </si>
  <si>
    <t>CUSTOM CAN Система наполнения аэрозолей, пневматическая</t>
  </si>
  <si>
    <t>MAXIMUM Сопутствующие материалы</t>
  </si>
  <si>
    <t>ON/1</t>
  </si>
  <si>
    <t>ONION BOARD Многослойная палитра для смешивания материалов (100 листов)</t>
  </si>
  <si>
    <t>100 л</t>
  </si>
  <si>
    <t>GL/SM/D</t>
  </si>
  <si>
    <t>Ремонтный набор для работы со стекловолокном</t>
  </si>
  <si>
    <t>HRED/L</t>
  </si>
  <si>
    <t>Отвердитель для полиэфирных шпатлевок</t>
  </si>
  <si>
    <t>40 г</t>
  </si>
  <si>
    <t>PM1</t>
  </si>
  <si>
    <t xml:space="preserve">Алюминиевая сетка 25см х 20см </t>
  </si>
  <si>
    <t>25х20 см</t>
  </si>
  <si>
    <t>Серебряный</t>
  </si>
  <si>
    <t>10 шт.</t>
  </si>
  <si>
    <t>20 шт.</t>
  </si>
  <si>
    <t>200 шт.</t>
  </si>
  <si>
    <t>100 шт.</t>
  </si>
  <si>
    <t>на маскирующие материалы JTAPE (Англия)</t>
  </si>
  <si>
    <t>1011.2050</t>
  </si>
  <si>
    <t>JTAPE Поролоновый валик нового поколения Advanced для проёмов  20мм х 50м</t>
  </si>
  <si>
    <t>1012.2005</t>
  </si>
  <si>
    <t>JTAPE Маскирующая лента No Edge Blending Tape для плавного перехода 20мм х 5м</t>
  </si>
  <si>
    <t>JTAPE Поролоновый валик стандартный Smooth Edge для проёмов 13мм х 50м</t>
  </si>
  <si>
    <t>1015.1535</t>
  </si>
  <si>
    <t>JTAPE Поролоновый валик без клея Primeshield для проёмов 15мм х 35м</t>
  </si>
  <si>
    <t>1015.2225</t>
  </si>
  <si>
    <t>JTAPE Поролоновый валик без клея Primeshield без клея для проёмов 22мм х 25м</t>
  </si>
  <si>
    <t>1016.3530</t>
  </si>
  <si>
    <t>JTAPE Поролоновый валик для окраски мокрым по мокрому 35мм х 30м</t>
  </si>
  <si>
    <t>1055.5010</t>
  </si>
  <si>
    <t>JTAPE Маскирующая лента Perforated Trim для уплотнителей стёкол 50мм х 10м</t>
  </si>
  <si>
    <t>1105.0355</t>
  </si>
  <si>
    <t>JTAPE Лента для дизайн окраски эластичная 3мм х 55м, зелёная</t>
  </si>
  <si>
    <t>1105.0655</t>
  </si>
  <si>
    <t>JTAPE Лента для дизайн окраски эластичная 6мм х 55м, зелёная</t>
  </si>
  <si>
    <t>1105.0955</t>
  </si>
  <si>
    <t>JTAPE Лента для дизайн окраски эластичная 9мм х 55м, зелёная</t>
  </si>
  <si>
    <t>1105.1255</t>
  </si>
  <si>
    <t>JTAPE Лента для дизайн окраски эластичная 12мм х 55м, зелёная</t>
  </si>
  <si>
    <t>1105.1955</t>
  </si>
  <si>
    <t>JTAPE Лента для дизайн окраски эластичная 19мм х 55м, зелёная</t>
  </si>
  <si>
    <t>1118.2514</t>
  </si>
  <si>
    <t>JTAPE Трафаретная лента 8 прорезей/1.5мм, 25мм x 14м, оливковая</t>
  </si>
  <si>
    <t>1119.1210</t>
  </si>
  <si>
    <t>JTAPE Лента для дизайн окраски эластичная 8 полос/1.5мм, 25мм x 14м, зелёная</t>
  </si>
  <si>
    <t>2210.5030</t>
  </si>
  <si>
    <t>JTAPE Лента для крепления эмблем, 50мм х 300мм, прозрачная (цена за 10шт.)</t>
  </si>
  <si>
    <t>M3025</t>
  </si>
  <si>
    <t>M3100</t>
  </si>
  <si>
    <t>Ручной шлифовальный инструмент</t>
  </si>
  <si>
    <t>B1170008000</t>
  </si>
  <si>
    <t>Абразивные материалы SUNMIGHT (Южная Корея)</t>
  </si>
  <si>
    <t>Окрасочное оборудование и средства защиты SATA (Германия)</t>
  </si>
  <si>
    <t>Расходные материалы для авторемонта 3М (США)</t>
  </si>
  <si>
    <t>Средства индивидуальной защиты 3М (США)</t>
  </si>
  <si>
    <t>Расходные материалы для авторемонта U-POL (Англия)</t>
  </si>
  <si>
    <t>Маскирующие материалы JTAPE (Англия)</t>
  </si>
  <si>
    <t>Шлифовальный ручной инструмент ABREX-SYSTEM (Италия)</t>
  </si>
  <si>
    <t>Содержание прайс-листа</t>
  </si>
  <si>
    <t>на абразивные материалы "SUNMIGHT" (Ю.Корея)</t>
  </si>
  <si>
    <t>Скидка:</t>
  </si>
  <si>
    <t>Сумма заказа, EUR:</t>
  </si>
  <si>
    <t>Цена со скидкой</t>
  </si>
  <si>
    <t>Заказ</t>
  </si>
  <si>
    <t>Сумма</t>
  </si>
  <si>
    <t>Сумма заявки</t>
  </si>
  <si>
    <t>Курс</t>
  </si>
  <si>
    <t>на расходные материалы для авторемонта "3М" (США)</t>
  </si>
  <si>
    <t>на средства индивидуальной защиты "3М" (США)</t>
  </si>
  <si>
    <t>Сумма заказа, РУБ:</t>
  </si>
  <si>
    <t>на  окрасочное оборудование и средства защиты "SATA" (Германия)</t>
  </si>
  <si>
    <t>SATAjet 100 B F RP с RPS сменными стаканами 0.9L (2 шт.)</t>
  </si>
  <si>
    <t>на продукцию фирмы "U-POL" (Англия)</t>
  </si>
  <si>
    <t xml:space="preserve">Цена </t>
  </si>
  <si>
    <t>на шлифовальный ручной инструмент "ABREX-SYSTEM" (Италия)</t>
  </si>
  <si>
    <t>2011</t>
  </si>
  <si>
    <t>Высокоэффективная пылеудаляющая салфетка , 36см х 32см</t>
  </si>
  <si>
    <t>60668</t>
  </si>
  <si>
    <t>Набор высокоэффективных пылеудаляющих салфеток, 36см х 32см,  10 наборов/коробка</t>
  </si>
  <si>
    <t>08210</t>
  </si>
  <si>
    <t>Прозрачная защитная плёнка, 100мм х 2.5 м</t>
  </si>
  <si>
    <t>Комбинезоны для малярных работ</t>
  </si>
  <si>
    <t>50425M</t>
  </si>
  <si>
    <t>Комбинезон для малярных работ многоразовый, M</t>
  </si>
  <si>
    <t>50425L</t>
  </si>
  <si>
    <t>Комбинезон для малярных работ многоразовый, L</t>
  </si>
  <si>
    <t>50425XL</t>
  </si>
  <si>
    <t>Комбинезон для малярных работ многоразовый, XL</t>
  </si>
  <si>
    <t>50425XXL</t>
  </si>
  <si>
    <t>Комбинезон для малярных работ многоразовый, XXL</t>
  </si>
  <si>
    <t>"VFLEX 9101" - противоаэрозольный респиратор 1-й степени защиты без клапана. До 4 ПДК. Стандартный размер</t>
  </si>
  <si>
    <t>"Эконом" - противоаэрозольный респиратор 1-й степени защиты. До 4 ПДК. 720 шт/кор</t>
  </si>
  <si>
    <t>"Эконом" - противоаэрозольный респиратор 2-й степени защиты. До 12 ПДК. 720 шт/кор</t>
  </si>
  <si>
    <t>Противоаэрозольный респиратор 1-й степени защиты с клапаном выдоха. До 4 ПДК</t>
  </si>
  <si>
    <t>Противоаэрозольный респиратор 2-й степени защиты с клапаном выдоха. До 12 ПДК</t>
  </si>
  <si>
    <t>"Комфорт" - противоаэрозольный респиратор 1-й степени защиты. До 4 ПДК</t>
  </si>
  <si>
    <t>9310 противоаэрозольный респиратор 1-й степени защиты. До 4 ПДК</t>
  </si>
  <si>
    <t>9312 противоаэрозольный респиратор 1-й степени защиты (с клапаном выдоха). До 4 ПДК</t>
  </si>
  <si>
    <t>9320 противоаэрозольный респиратор 2-й степени защиты. До 12 ПДК</t>
  </si>
  <si>
    <t>9322 противоаэрозольный респиратор 2-й степени защиты (с клапаном выдоха). До 12 ПДК</t>
  </si>
  <si>
    <t>9332 противоаэрозольный респиратор 3-й степени защиты (с клапаном выдоха). До 50 ПДК.</t>
  </si>
  <si>
    <t>9925/6920</t>
  </si>
  <si>
    <t>9925 специализированный респиратор для защиты от пылей, сварочных дымов, озона, органических паров 2-й степени защиты (с клапаном выдоха). До 12 ПДК, от озона - до 10 ПДК.</t>
  </si>
  <si>
    <t>9914 противоаэрозольный респиратор 1-й степени защиты с дополнительной защитой от органических паров (с клапаном выдоха). До 4 ПДК, от органических паров - в пределах ПДК.</t>
  </si>
  <si>
    <t>9926 противоаэрозольный респиратор 2-й степени защиты с дополнительной защитой от кислых газов  (с клапаном выдоха). До 12 ПДК, от кислых газов - до 10 ПДК.</t>
  </si>
  <si>
    <t>FT-10</t>
  </si>
  <si>
    <t>Тест-комплект для проверки плотности прилегания респиратора</t>
  </si>
  <si>
    <t xml:space="preserve">Полумаски серии 7500 </t>
  </si>
  <si>
    <t>малый размер</t>
  </si>
  <si>
    <t>средний размер</t>
  </si>
  <si>
    <t>большой размер</t>
  </si>
  <si>
    <t>Полумаски серии 6000:</t>
  </si>
  <si>
    <t>Полные маски серии 6000:</t>
  </si>
  <si>
    <t>защитная пленка для полных масок 6000</t>
  </si>
  <si>
    <t>Фильтры  серии 6000:</t>
  </si>
  <si>
    <t>6035</t>
  </si>
  <si>
    <t>противоаэрозольный фильтр, высокой эффективности, срок хранения 10 лет</t>
  </si>
  <si>
    <t>6051</t>
  </si>
  <si>
    <t>от органических паров A</t>
  </si>
  <si>
    <t>от органических паров А2</t>
  </si>
  <si>
    <t>6057A</t>
  </si>
  <si>
    <t>от органических паров и кислых газов ABE</t>
  </si>
  <si>
    <t>от органических паров, кислых газов, аммиака ABEK</t>
  </si>
  <si>
    <t>от аммиака и метиламина К</t>
  </si>
  <si>
    <t>6075A</t>
  </si>
  <si>
    <t>от формальдегидов и органических паров А+формальдегид</t>
  </si>
  <si>
    <t>пары органических соединений, аэрозоли АХРЗ</t>
  </si>
  <si>
    <t>Предфильтры и фильтры:</t>
  </si>
  <si>
    <t xml:space="preserve">противоаэрозольный предфильтр </t>
  </si>
  <si>
    <t>противоаэрозольный фильтр 2-й степени защиты</t>
  </si>
  <si>
    <t>фильтр высокоэффективной очистки 3-й степени защиты</t>
  </si>
  <si>
    <t>фильтр высокоэффективной очистки 3-й степени защиты с дополнительной защитой от органических и кислых газов и паров</t>
  </si>
  <si>
    <t>Держатели предфильтров и фильтров:</t>
  </si>
  <si>
    <t>06771/501</t>
  </si>
  <si>
    <t>предфильтра 5911</t>
  </si>
  <si>
    <t>фильтра высокоэффективной очистки</t>
  </si>
  <si>
    <t>Запасные части для масок и полумасок</t>
  </si>
  <si>
    <t>Маски 6000  серии</t>
  </si>
  <si>
    <t>6893 Лепесток клапана вдоха резиновый</t>
  </si>
  <si>
    <t>7583 Лепесток клапана выдоха для полной маски 6700 / 6800 / 6900</t>
  </si>
  <si>
    <t>6895 Прокладка резиновая под клапан выдохы</t>
  </si>
  <si>
    <t>6897 Ремни оголовья для полной маски 6700.6800.6900</t>
  </si>
  <si>
    <t>6898 Сменная линза для полной маски 6700.6800.6900</t>
  </si>
  <si>
    <t>6281 Ремни оголовья для полумаски 6100.6200.6300</t>
  </si>
  <si>
    <t>6894 Подмасочник для полной маски 6700.6800.6900</t>
  </si>
  <si>
    <t>Маска 7500</t>
  </si>
  <si>
    <t xml:space="preserve">7581 Ремни оголовья </t>
  </si>
  <si>
    <t>7582 Лепесток клапана вдоха</t>
  </si>
  <si>
    <t>7583 Лепесток клапана выдоха</t>
  </si>
  <si>
    <t>603 Платформа-держатель противоаэрозольного фильтра серии 5000</t>
  </si>
  <si>
    <t>Средства защиты органа слуха</t>
  </si>
  <si>
    <t>Противошумные вкладыши</t>
  </si>
  <si>
    <t>противошумные вкладыши без шнурка</t>
  </si>
  <si>
    <t>противошумные вкладыши со шнурком</t>
  </si>
  <si>
    <t>Противошумные вкладыши многократного использования в индивидуальной упаковке</t>
  </si>
  <si>
    <t>Противошумные вкладыши многократного использования в индивидуальной упаковке со шнурком</t>
  </si>
  <si>
    <t xml:space="preserve">UF-01-000 </t>
  </si>
  <si>
    <t>ULTRAFIT Противошумные вкладыши многоразовые</t>
  </si>
  <si>
    <t>Противошумные вкладыши на дужке</t>
  </si>
  <si>
    <t>сменные вкладыши для 1310</t>
  </si>
  <si>
    <t>Диспенсеры для берушей (противошумных вкладышей)</t>
  </si>
  <si>
    <t>PD-01-001</t>
  </si>
  <si>
    <t>Противошумные вкладыши Classic в колбе для диспенсера 500 пар в колбе</t>
  </si>
  <si>
    <t>PD-01-002</t>
  </si>
  <si>
    <t>Противошумные вкладыши Ear Soft в колбе для диспенсера 500 пар в колбе</t>
  </si>
  <si>
    <t>Средства защиты зрения</t>
  </si>
  <si>
    <t>71448-00001M</t>
  </si>
  <si>
    <t>Visitor. Очки поликарбонатные, цвет линз - прозрачный. Поверх коррект. Очков.</t>
  </si>
  <si>
    <t>11356-00000M</t>
  </si>
  <si>
    <t>LED LIGHT VISION - Очки защитные открытые. Цвет линз - прозрачный. Покрытие Hardium+. Два неоновых источника направленного света. Батарейки высокой емкости. Заменяемые.</t>
  </si>
  <si>
    <t>2821 Очки защитные. Цвет линз - дымчатый</t>
  </si>
  <si>
    <t>2822 Очки защитные. Цвет линз - желтый</t>
  </si>
  <si>
    <t>2890 Очки защитные закрытого типа, материал линзы - поликарбонат, цвет линз - прозрачный. Непрямая вентиляция.  AS/AF - покрытие против запотевания и царапин. Отлично комбинируются с полумасками 3М.</t>
  </si>
  <si>
    <t>2890A</t>
  </si>
  <si>
    <t>2890A Очки защитные закрытого типа, материал линзы - ацетат, цвет линз - прозрачный. Непрямая вентиляция.  AF - покрытие против запотевания. Отлично комбинируются с полумасками 3М.</t>
  </si>
  <si>
    <t>2890SA</t>
  </si>
  <si>
    <t>2890SA Очки защитные закрытого типа, материал линзы - ацетат, цвет линз - прозрачный. Без вентиляции.  AF - покрытие против запотевания. Отлично комбинируются с полумасками 3М.</t>
  </si>
  <si>
    <t>Аксессуары:</t>
  </si>
  <si>
    <t>26-6780-00М</t>
  </si>
  <si>
    <t>Чехол для очков мягкий. (Микрофибра, цвет черный)</t>
  </si>
  <si>
    <t xml:space="preserve">26-2000-00M </t>
  </si>
  <si>
    <t>Очищающие салфетки для ухода за очками (500 шт./диспенсере)</t>
  </si>
  <si>
    <t>по запросу</t>
  </si>
  <si>
    <t>EUR</t>
  </si>
  <si>
    <t>РУБ</t>
  </si>
  <si>
    <t>Итого:</t>
  </si>
  <si>
    <t>Содержание</t>
  </si>
  <si>
    <t>на абразивные материалы "3М" (США)</t>
  </si>
  <si>
    <t>Отрезные круги  Cubitron® II</t>
  </si>
  <si>
    <t>Cubitron® II 967A, тканевая основа, керамическое зерно точной формы 3M™</t>
  </si>
  <si>
    <t>577F, тканевая основа, цирконат алюминия</t>
  </si>
  <si>
    <t>566A, тканевая основа, цирконат алюминия</t>
  </si>
  <si>
    <t>Круги и щетки Scotch-Brite® Bristle радиальные</t>
  </si>
  <si>
    <t>Scotch-Brite® Bristle Тип A 150 мм</t>
  </si>
  <si>
    <t>Scotch-Brite® Bristle Тип C 150 мм</t>
  </si>
  <si>
    <t>Принадлежности для щеток Scotch-Brite® Bristle</t>
  </si>
  <si>
    <t>Лепестковые щетки и наборные круги</t>
  </si>
  <si>
    <t>Scotch-Brite® CB-ZS комбинированные со шпинделем 6мм</t>
  </si>
  <si>
    <t>Scotch-Brite® PF-ZS со шпинделем 6мм</t>
  </si>
  <si>
    <t>Scotch-Brite® FF-ZS со шпинделем</t>
  </si>
  <si>
    <t>Scotch-Brite® XL-UW универсальные</t>
  </si>
  <si>
    <t>Scotch-Brite® FS-WL финишные</t>
  </si>
  <si>
    <t>Scotch-Brite® Clean &amp; Strip XT-DC и CG-DC зачистные</t>
  </si>
  <si>
    <t>Оправки для кругов на фибровой основе</t>
  </si>
  <si>
    <t>65512</t>
  </si>
  <si>
    <t>65512 Отрезной круг T41 Cubitron II 125 x 1 x 22.33mm - 50 шт/кор</t>
  </si>
  <si>
    <t>65455</t>
  </si>
  <si>
    <t>65455 Отрезной круг T41 Cubitron II 125 x 1.6 x 22.23mm - 50 шт/кор</t>
  </si>
  <si>
    <t>65462</t>
  </si>
  <si>
    <t>65462 Отрезной круг T41 Cubitron II 180x2x22.23mm - 50 шт/кор</t>
  </si>
  <si>
    <t>65463</t>
  </si>
  <si>
    <t>65463 Отрезной круг T41 Cubitron II 230 x2x22.23mm - 50 шт/кор</t>
  </si>
  <si>
    <t>65054</t>
  </si>
  <si>
    <t>65054 Круг лепестковый торцевой конический Cubitron II 967A P40 125мм - 10 шт/уп</t>
  </si>
  <si>
    <t>65055 Круг лепестковый торцевой конический Cubitron II 967A P60 125мм - 10 шт/уп</t>
  </si>
  <si>
    <t>65056 Круг лепестковый торцевой конический Cubitron II 967A P80 125мм - 10 шт/уп</t>
  </si>
  <si>
    <t>64853</t>
  </si>
  <si>
    <t>64853 Круг лепестковый торцевой конический 577F P40 125мм х 22мм - 10 шт/уп</t>
  </si>
  <si>
    <t>64855 Круг лепестковый торцевой конический 577F P60 125мм х 22мм - 10 шт/уп</t>
  </si>
  <si>
    <t>64857</t>
  </si>
  <si>
    <t>64857 Оправка для фибровых кругов 115мм х 22мм плоская M14</t>
  </si>
  <si>
    <t>65033</t>
  </si>
  <si>
    <t>65033 Круг лепестковый торцевой конический 566A P40 125мм х 22мм - 10 шт/уп</t>
  </si>
  <si>
    <t>65034 Круг лепестковый торцевой конический 566A P60 125мм х 22мм - 10 шт/уп</t>
  </si>
  <si>
    <t>65035</t>
  </si>
  <si>
    <t>65035 Круг лепестковый торцевой конический 566A P80 125мм х 22мм - 10 шт/уп</t>
  </si>
  <si>
    <t>65036 Круг лепестковый торцевой конический 566A P120 125мм х 22мм - 10 шт/уп</t>
  </si>
  <si>
    <t>65043 Круг лепестковый торцевой конический 566A P80 180мм х 22мм - 10 шт/уп</t>
  </si>
  <si>
    <t>Cubitron® II 982C, фибровая основа, керамическое зерно точной формы 3M™</t>
  </si>
  <si>
    <t>55073</t>
  </si>
  <si>
    <t>55073 Круг фибровый Cubitron II 982C P36 125мм х 22мм - 25 шт/уп</t>
  </si>
  <si>
    <t>27624</t>
  </si>
  <si>
    <t>27624 Круг фибровый Cubitron II 982C P60 125мм х 22мм - 25 шт/уп</t>
  </si>
  <si>
    <t>27628</t>
  </si>
  <si>
    <t>27628 Круг фибровый Cubitron II 982C P80 125мм х 22мм - 25 шт/уп</t>
  </si>
  <si>
    <t>27698</t>
  </si>
  <si>
    <t>27698 Круг фибровый Cubitron II 982C P36 180мм х 22мм - 25 шт/уп</t>
  </si>
  <si>
    <t>27740</t>
  </si>
  <si>
    <t>27740 Круг фибровый Cubitron II 982C P60 180мм х 22мм - 25 шт/уп</t>
  </si>
  <si>
    <t>27741</t>
  </si>
  <si>
    <t>27741 Круг фибровый Cubitron II 982C P80 180мм х 22мм - 25 шт/уп</t>
  </si>
  <si>
    <t>27618</t>
  </si>
  <si>
    <t>27618 Круг фибровый Cubitron II 987C P36 125мм х 22мм - 25 шт/уп</t>
  </si>
  <si>
    <t>27646</t>
  </si>
  <si>
    <t>27646 Круг фибровый Cubitron II 987C P60 125мм х 22мм - 25 шт/уп</t>
  </si>
  <si>
    <t>27650</t>
  </si>
  <si>
    <t>27650 Круг фибровый Cubitron II 987C P80 125мм х 22мм - 25 шт/уп</t>
  </si>
  <si>
    <t>64858 Оправка для фибровых кругов 125мм х 22мм плоская M14</t>
  </si>
  <si>
    <t>64859 Оправка для фибровых кругов 180мм х 22мм плоская M14</t>
  </si>
  <si>
    <t>17195</t>
  </si>
  <si>
    <t>17195 Круг Scotch-Brite Roloc XL-UR 8A CRS 75мм - 10 шт/уп</t>
  </si>
  <si>
    <t>17191 Круг Scotch-Brite Roloc XL-UR 6A MED 75мм - 10 шт/уп</t>
  </si>
  <si>
    <t>17184</t>
  </si>
  <si>
    <t>17184 Круг Scotch-Brite Roloc XL-UR 2S FIN 75мм - 10 шт/уп</t>
  </si>
  <si>
    <t>30118 Круг Scotch-Brite Bristle RB-ZB тип С P80 желтый 50мм х 9.5мм - 40 шт/уп</t>
  </si>
  <si>
    <t>30120 Круг Scotch-Brite Bristle RB-ZB тип С P120 белый 50мм х 9.5мм - 40 шт/уп</t>
  </si>
  <si>
    <t>30121 Круг Scotch-Brite Bristle RB-ZB тип С P220 красный 50мм х 9.5мм - 40 шт/уп</t>
  </si>
  <si>
    <t>30122 Круг Scotch-Brite Bristle RB-ZB тип С P400 синий 50мм х 9.5мм - 40 шт/уп</t>
  </si>
  <si>
    <t>30126 Круг Scotch-Brite Bristle RB-ZB тип С P80 желтый 75мм х 9.5мм - 40 шт/уп</t>
  </si>
  <si>
    <t>30127 Круг Scotch-Brite Bristle RB-ZB тип С P120 белый 75мм х 9.5мм - 40 шт/уп</t>
  </si>
  <si>
    <t>30128 Круг Scotch-Brite Bristle RB-ZB тип С P220 красный 75мм х 9.5мм - 40 шт/уп</t>
  </si>
  <si>
    <t>30129 Круг Scotch-Brite Bristle RB-ZB тип С P400 синий 75мм х 9.5мм - 40 шт/уп</t>
  </si>
  <si>
    <t>27603 Круг Scotch-Brite Bristle BB-ZB тип А с фланцами P36 коричневый 150мм - 5 шт/кор</t>
  </si>
  <si>
    <t>27605</t>
  </si>
  <si>
    <t>27605 Круг Scotch-Brite Bristle BB-ZB тип А с фланцами P50 зеленый 150мм - 5 шт/кор</t>
  </si>
  <si>
    <t>27606 Круг Scotch-Brite Bristle BB-ZB тип А с фланцами P80 желтый 150мм - 5 шт/кор</t>
  </si>
  <si>
    <t>27621 Круг Scotch-Brite Bristle BB-ZB тип А P36 коричневый 150мм - 40 шт/уп</t>
  </si>
  <si>
    <t>27623 Круг Scotch-Brite Bristle BB-ZB тип А P80 желтый 150мм - 40 шт/уп</t>
  </si>
  <si>
    <t>33055 Круг Scotch-Brite Bristle BB-ZB тип С P80 желтый 150мм - 40 шт/уп</t>
  </si>
  <si>
    <t>33056</t>
  </si>
  <si>
    <t>33056 Круг Scotch-Brite Bristle BB-ZB тип С P120 белый 150мм - 40 шт/уп</t>
  </si>
  <si>
    <t>33057 Круг Scotch-Brite Bristle BB-ZB тип С P220 красный 150мм - 40 шт/уп</t>
  </si>
  <si>
    <t>33058 Круг Scotch-Brite Bristle BB-ZB тип С P400 синий 150мм - 40 шт/уп</t>
  </si>
  <si>
    <t>15012 Шпиндель 990 6мм для кругов с посадочным 9.5 толщиной 313мм - 5 шт/кор</t>
  </si>
  <si>
    <t>Фланцы для радиальных кругов Scotch-Brite BB-ZB 150мм - 25 пар/кор</t>
  </si>
  <si>
    <t>64484</t>
  </si>
  <si>
    <t>64484 Круг лепестковый 339 SM P80 30мм х 15мм шпиндель 6мм - 10 шт/уп</t>
  </si>
  <si>
    <t>64488</t>
  </si>
  <si>
    <t>64488 Круг лепестковый 339 SM P80 40мм х 20мм шпиндель 6мм - 10 шт/уп</t>
  </si>
  <si>
    <t>64500 Круг лепестковый 339 SM P60 50мм х 20мм шпиндель 6мм - 10 шт/уп</t>
  </si>
  <si>
    <t>64501</t>
  </si>
  <si>
    <t>64501 Круг лепестковый 339 SM P80 50мм х 20мм шпиндель 6мм - 10 шт/уп</t>
  </si>
  <si>
    <t>64509</t>
  </si>
  <si>
    <t>64509 Круг лепестковый 339 SM P80 60мм х 30мм шпиндель 6мм - 10 шт/уп</t>
  </si>
  <si>
    <t>64517 Круг лепестковый 339 SM P80 80мм х 30мм шпиндель 6мм - 10 шт/уп</t>
  </si>
  <si>
    <t>03771</t>
  </si>
  <si>
    <t>03771 Круг лепестковый Scotch-Brite CB-ZS A FIN P80 75мм х 45мм шпиндель 6мм - 10 шт/кор</t>
  </si>
  <si>
    <t>03770</t>
  </si>
  <si>
    <t>03770 Круг лепестковый Scotch-Brite CB-ZS A FIN P120 75мм х 45мм шпиндель 6мм - 10 шт/кор</t>
  </si>
  <si>
    <t>03769</t>
  </si>
  <si>
    <t>03769 Круг лепестковый Scotch-Brite CB-ZS A FIN P180 75мм х 45мм шпиндель 6мм - 10 шт/кор</t>
  </si>
  <si>
    <t>07209</t>
  </si>
  <si>
    <t>07209 Круг лепестковый Scotch-Brite PF-ZS A MED 75мм х 45мм шпиндель 6мм - 10 шт/кор</t>
  </si>
  <si>
    <t>07210</t>
  </si>
  <si>
    <t>07210 Круг лепестковый Scotch-Brite PF-ZS A MED 100мм х 45мм шпиндель 6мм - 10 шт/кор</t>
  </si>
  <si>
    <t>07213</t>
  </si>
  <si>
    <t>07213 Круг лепестковый Scotch-Brite FF-ZS A CRS 75мм х 45мм шпиндель 6мм - 10 шт/кор</t>
  </si>
  <si>
    <t>07215</t>
  </si>
  <si>
    <t>07215 Круг лепестковый Scotch-Brite FF-ZS S FIN 75мм х 45мм шпиндель 6мм - 10 шт/кор</t>
  </si>
  <si>
    <t>07217</t>
  </si>
  <si>
    <t>07217 Круг лепестковый Scotch-Brite FF-ZS A VFN 75мм х 45мм шпиндель 6мм - 10 шт/кор</t>
  </si>
  <si>
    <t>07216</t>
  </si>
  <si>
    <t>07216 Круг лепестковый Scotch-Brite FF-ZS S FIN 100мм х 45мм шпиндель 6мм - 10 шт/кор</t>
  </si>
  <si>
    <t>17498</t>
  </si>
  <si>
    <t>17498 Круг Scotch-Brite XL-UW 2A MED 150мм х 6мм х 13мм - 8 шт/кор</t>
  </si>
  <si>
    <t>13741</t>
  </si>
  <si>
    <t>13741 Круг Scotch-Brite XL-UW 2S FIN 150мм х 6мм х 13мм - 8 шт/кор</t>
  </si>
  <si>
    <t>18760</t>
  </si>
  <si>
    <t>18760 Круг Scotch-Brite FS-WL 8A MED 150мм х 25мм х 25мм - 3 шт/кор</t>
  </si>
  <si>
    <t>18772</t>
  </si>
  <si>
    <t>18772 Круг Scotch-Brite FS-WL 6S FIN 150мм х 25мм х 25мм - 3 шт/кор</t>
  </si>
  <si>
    <t>05538</t>
  </si>
  <si>
    <t>05538 Круг Scotch-Brite FS-WL 5A MED 150мм х 25мм х 25мм - 3 шт/кор</t>
  </si>
  <si>
    <t>07934 Круг Scotch-Brite XT-DC S XCS фиолетовый 150мм х 13мм - 20 шт/кор</t>
  </si>
  <si>
    <t>61122 Круг Scotch-Brite CG-DC S XCS голубой 150мм х 13мм - 20 шт/кор</t>
  </si>
  <si>
    <t>64859 Оправка для фибровых кругов 125мм х 22мм плоская M14</t>
  </si>
  <si>
    <t>64860 Оправка для фибровых кругов 180мм х 22мм плоская M14</t>
  </si>
  <si>
    <t>Абразивные материалы 3М (США)</t>
  </si>
  <si>
    <t>Система удаления точечных дефектов</t>
  </si>
  <si>
    <t>Объемные круги</t>
  </si>
  <si>
    <t>Шлифовальные листы и рулоны</t>
  </si>
  <si>
    <t>Лепестковые щетки и радиальные лепестковые круги</t>
  </si>
  <si>
    <t>Круги и щетки Scotch-Brite® Bristle</t>
  </si>
  <si>
    <t>Круги 3M™ Hookit™ и самозацепляющиеся круги для ОШМ</t>
  </si>
  <si>
    <t xml:space="preserve">Круги Scotch-Brite® Clean &amp; Strip </t>
  </si>
  <si>
    <t>13778 Шлифкруг Ск.Бр. XL-UW 8A MED 150мм*6мм*13мм</t>
  </si>
  <si>
    <t>13719 Шлифкруг Ск.Бр. XL-UW 2S FIN 150мм*13мм*13мм</t>
  </si>
  <si>
    <t>13743 XL-UW Полировальный круг Скотч-Брайт 2S FIN 152*25,4*25,4мм</t>
  </si>
  <si>
    <t>64659 Лист Scotch-Brite MX-HP A VFN бордовый 115мм х 230мм - 25 шт/уп</t>
  </si>
  <si>
    <t>65334 SC-DH A CRS коричневый 125 мм</t>
  </si>
  <si>
    <t>65336 SC-DH A MED бордовый 125м</t>
  </si>
  <si>
    <t>63329 Круг Hookit 255P P80 150мм 6 отв. LD600A</t>
  </si>
  <si>
    <t>63337 Круг Hookit 255P P320 150мм 6 отв. LD600A</t>
  </si>
  <si>
    <t>63339 Круг Hookit 255P P400 150мм 6 отв. LD600A</t>
  </si>
  <si>
    <t>07447 Лист Scotch-Brite A VFN бордовый 158мм х 224мм</t>
  </si>
  <si>
    <t>RLB/S1</t>
  </si>
  <si>
    <t>RAPTOR 2K 3:1 Защитное покрытие повышенной прочности, комплект 1л</t>
  </si>
  <si>
    <t>Комплект</t>
  </si>
  <si>
    <t>RLT/S1</t>
  </si>
  <si>
    <t>RLB/5</t>
  </si>
  <si>
    <t>RLT/5</t>
  </si>
  <si>
    <t>Отвердитель RAPTOR</t>
  </si>
  <si>
    <t>RLH/5</t>
  </si>
  <si>
    <t>RLTR/SM</t>
  </si>
  <si>
    <t>RAPTOR® TRACTION Антискользящая добавка</t>
  </si>
  <si>
    <t>200 г</t>
  </si>
  <si>
    <t>RAPTOR 2K 3:1 Защитное покрытие повышенной прочности, комплект 4л</t>
  </si>
  <si>
    <t>4х750мл+1л</t>
  </si>
  <si>
    <t>SATAjet 1000 B RP с быстросменным верхним бачком 0.6л. QCC и шарнирным соединением</t>
  </si>
  <si>
    <t>50 / 500 шт.</t>
  </si>
  <si>
    <t>RoxelPro Фибровый шлифовальный круг ROXPRO 125 х 22мм, керамика, Р24</t>
  </si>
  <si>
    <t>RoxelPro Фибровый шлифовальный круг ROXPRO 125 х 22мм, керамика, Р40</t>
  </si>
  <si>
    <t>RoxelPro Фибровый шлифовальный круг ROXPRO 125 х 22мм, керамика, Р60</t>
  </si>
  <si>
    <t>RoxelPro Зачистной круг ROXPRO QCD 50мм, керамика, Р24</t>
  </si>
  <si>
    <t>RoxelPro Зачистной круг ROXPRO QCD 50мм, керамика, Р40</t>
  </si>
  <si>
    <t>RoxelPro Зачистной круг ROXPRO QCD 50мм, керамика, Р60</t>
  </si>
  <si>
    <t>Цена, выделенная зелёным цветом, указана в РУБЛЯХ</t>
  </si>
  <si>
    <t>750 мл+250 мл</t>
  </si>
  <si>
    <t>Абразивные материалы для индустрии RoxelPro</t>
  </si>
  <si>
    <t>RS6103</t>
  </si>
  <si>
    <t>RAPID Мультифункциональная быстросохнущая шпатлевка</t>
  </si>
  <si>
    <t>RS6101</t>
  </si>
  <si>
    <t>Шлифовальная лента R155 75х457мм</t>
  </si>
  <si>
    <t>Шлифовальная лента R155 75х533мм</t>
  </si>
  <si>
    <t>Шлифовальная лента R155 100х610мм</t>
  </si>
  <si>
    <t>*</t>
  </si>
  <si>
    <t>* на позиции, отмеченные звездочкой, действуют отличные от общих скидки</t>
  </si>
  <si>
    <t>RoxelPro Набор аппликаторов с микро-кисточкой для мелкого ремонта, тонкие 1.5 мм, жёлтые, 100шт.</t>
  </si>
  <si>
    <t>RoxelPro Штрих-корректор 20 мл., пластик</t>
  </si>
  <si>
    <t>RoxelPro Штрих-корректор 60 мл., пластик</t>
  </si>
  <si>
    <t>RoxelPro Пластиковые палочки для размешивания краски 20 см, синие</t>
  </si>
  <si>
    <t>RoxelPro Пластиковые палочки для размешивания краски 29 см, синие</t>
  </si>
  <si>
    <t>25 шт.</t>
  </si>
  <si>
    <t>RoxelPro Фибровый шлифовальный круг ROXTOP 125 х 22мм, цирконат, Р60</t>
  </si>
  <si>
    <t>RoxelPro Фибровый шлифовальный круг ROXPRO 125 х 22мм, керамика, Р80</t>
  </si>
  <si>
    <t>RoxelPro Фибровый шлифовальный круг ROXPRO 125 х 22мм, керамика, Р100</t>
  </si>
  <si>
    <t>Продукты</t>
  </si>
  <si>
    <t>Лепестковый комбинированный круг 115 х 22мм, конический, Medium+Р80</t>
  </si>
  <si>
    <t>Лепестковый комбинированный круг 125 х 22мм, конический, Coarse+Р60</t>
  </si>
  <si>
    <t>RoxelPro Быстросъёмный лепестковый круг ROXTOP  50мм, цирконат, Р40</t>
  </si>
  <si>
    <t>10 / 500 шт.</t>
  </si>
  <si>
    <t>RoxelPro Быстросъёмный лепестковый круг ROXTOP  50мм, цирконат, Р60</t>
  </si>
  <si>
    <t>RoxelPro Быстросъёмный лепестковый круг ROXTOP  50мм, цирконат, Р80</t>
  </si>
  <si>
    <t>RoxelPro Быстросъёмный лепестковый круг ROXTOP  75мм, цирконат, Р40</t>
  </si>
  <si>
    <t>RoxelPro Быстросъёмный лепестковый круг ROXTOP  75мм, цирконат, Р60</t>
  </si>
  <si>
    <t>RoxelPro Быстросъёмный лепестковый круг ROXTOP  75мм, цирконат, Р80</t>
  </si>
  <si>
    <t>RoxelPro Быстросъёмный нетканый шлифовальный круг ROXPRO QCD 50мм, Coarse</t>
  </si>
  <si>
    <t>RoxelPro Быстросъёмный нетканый шлифовальный круг ROXPRO QCD 50мм, Medium</t>
  </si>
  <si>
    <t>RoxelPro Быстросъёмный нетканый шлифовальный круг ROXPRO QCD 50мм, Very Fine</t>
  </si>
  <si>
    <t>RoxelPro Быстросъёмный нетканый шлифовальный круг ROXPRO QCD 50мм, Super Fine</t>
  </si>
  <si>
    <t>RoxelPro Быстросъёмный нетканый шлифовальный круг ROXPRO QCD 75мм, Coarse</t>
  </si>
  <si>
    <t>RoxelPro Быстросъёмный нетканый шлифовальный круг ROXPRO QCD 75мм, Medium</t>
  </si>
  <si>
    <t>RoxelPro Быстросъёмный нетканый шлифовальный круг ROXPRO QCD 75мм, Very Fine</t>
  </si>
  <si>
    <t>RoxelPro Быстросъёмный нетканый шлифовальный круг ROXPRO QCD 75мм, Super Fine</t>
  </si>
  <si>
    <t>Валики</t>
  </si>
  <si>
    <t>RoxelPro Комбинированный валик ROXTOP 100 х 100 х 19мм, Coarse + P80</t>
  </si>
  <si>
    <t>RoxelPro Комбинированный валик ROXTOP 100 х 100 х 19мм, Medium + P80</t>
  </si>
  <si>
    <t>RoxelPro Комбинированный валик ROXTOP 100 х 100 х 19мм, Medium + P150</t>
  </si>
  <si>
    <t>RoxelPro Нетканый валик ROXTOP 100 х 100 х 19мм, Coarse</t>
  </si>
  <si>
    <t>RoxelPro Нетканый валик ROXTOP 100 х 100 х 19мм, Medium</t>
  </si>
  <si>
    <t>RoxelPro Нетканый валик ROXTOP 100 х 100 х 19мм, Fine</t>
  </si>
  <si>
    <t>Отрезные и зачистные круги</t>
  </si>
  <si>
    <t>50 / 200 шт.</t>
  </si>
  <si>
    <t>25 / 100 шт.</t>
  </si>
  <si>
    <t>20 / 80 шт.</t>
  </si>
  <si>
    <t>10 / 40 шт.</t>
  </si>
  <si>
    <t>Фибровые круги</t>
  </si>
  <si>
    <t>RoxelPro Фибровый шлифовальный круг ROXPRO 180 х 22мм, керамика, Р24</t>
  </si>
  <si>
    <t>RoxelPro Фибровый шлифовальный круг ROXPRO 180 х 22мм, керамика, Р40</t>
  </si>
  <si>
    <t>RoxelPro Фибровый шлифовальный круг ROXPRO 180 х 22мм, керамика, Р60</t>
  </si>
  <si>
    <t>Лепестковые круги</t>
  </si>
  <si>
    <t>RoxelPro Лепестковый круг ROXPRO 115 х 22мм, Trimmable, керамика, конический, Р40</t>
  </si>
  <si>
    <t>10 / 100 /400</t>
  </si>
  <si>
    <t>RoxelPro Лепестковый круг ROXPRO 115 х 22мм, Trimmable, керамика, конический, Р60</t>
  </si>
  <si>
    <t>RoxelPro Лепестковый круг ROXPRO 115 х 22мм, Trimmable, керамика, конический, Р80</t>
  </si>
  <si>
    <t>RoxelPro Лепестковый круг ROXTOP 125 х 22мм, Trimmable, цирконат, конический, Р40</t>
  </si>
  <si>
    <t>RoxelPro Лепестковый круг ROXTOP 125 х 22мм, Trimmable, цирконат, конический, Р60</t>
  </si>
  <si>
    <t>RoxelPro Лепестковый круг ROXTOP 125 х 22мм, Trimmable, цирконат, конический, Р80</t>
  </si>
  <si>
    <t>RoxelPro Лепестковый круг ROXTOP 125 х 22мм, цирконат, конический, Р40</t>
  </si>
  <si>
    <t>RoxelPro Лепестковый круг ROXTOP 125 х 22мм, цирконат, конический, Р60</t>
  </si>
  <si>
    <t>RoxelPro Лепестковый круг ROXTOP 125 х 22мм, цирконат, конический, Р80</t>
  </si>
  <si>
    <t>RoxelPro Лепестковый круг ROXONE 125 х 22мм, оксид алюминия, конический, Р40</t>
  </si>
  <si>
    <t>RoxelPro Лепестковый круг ROXONE 125 х 22мм, оксид алюминия, конический, Р60</t>
  </si>
  <si>
    <t>RoxelPro Лепестковый круг ROXONE 125 х 22мм, оксид алюминия, конический, Р80</t>
  </si>
  <si>
    <t>Зачистные круги QCD</t>
  </si>
  <si>
    <t>RoxelPro Зачистной круг ROXPRO QCD 75мм, керамика, Р24</t>
  </si>
  <si>
    <t>RoxelPro Зачистной круг ROXPRO QCD 75мм, керамика, Р40</t>
  </si>
  <si>
    <t>RoxelPro Зачистной круг ROXPRO QCD 75мм, керамика, Р60</t>
  </si>
  <si>
    <t>Круги нетканые для подготовки поверхности</t>
  </si>
  <si>
    <t>RoxelPro Лепестковый нетканый круг ROXPRO 115 х 22мм, конический, Coarse</t>
  </si>
  <si>
    <t>RoxelPro Лепестковый нетканый круг ROXPRO 115 х 22мм, конический, Medium</t>
  </si>
  <si>
    <t>RoxelPro Лепестковый нетканый круг ROXPRO 115 х 22мм, конический, Very Fine</t>
  </si>
  <si>
    <t>RoxelPro Нетканый шлифовальный круг ROXPRO 125мм, Coarse</t>
  </si>
  <si>
    <t>RoxelPro Нетканый шлифовальный круг ROXPRO 125мм, Medium</t>
  </si>
  <si>
    <t>RoxelPro Нетканый шлифовальный круг ROXPRO 125мм, Very Fine</t>
  </si>
  <si>
    <t>RoxelPro Нетканый шлифовальный круг ROXPRO 125мм, Super Fine</t>
  </si>
  <si>
    <t>RoxelPro Нетканый шлифовальный круг ROXPRO 180мм, Coarse</t>
  </si>
  <si>
    <t>RoxelPro Нетканый шлифовальный круг ROXPRO 180мм, Medium</t>
  </si>
  <si>
    <t>RoxelPro Нетканый шлифовальный круг ROXPRO 180мм, Very Fine</t>
  </si>
  <si>
    <t>RoxelPro Нетканый шлифовальный круг ROXPRO 180мм, Super Fine</t>
  </si>
  <si>
    <t>Круги Clean &amp; Strip</t>
  </si>
  <si>
    <t>RoxelPro Торцевая лепестковая абразивная щётка ROXTOP 150х50х25мм, Р40</t>
  </si>
  <si>
    <t>RoxelPro Торцевая лепестковая абразивная щётка ROXTOP 150х50х25мм, Р60</t>
  </si>
  <si>
    <t>RoxelPro Торцевая лепестковая абразивная щётка ROXTOP 150х50х25мм, Р80</t>
  </si>
  <si>
    <t>RoxelPro Торцевая лепестковая абразивная щётка ROXTOP 150х50х25мм, Р120</t>
  </si>
  <si>
    <t>RoxelPro Торцевая лепестковая абразивная щётка ROXTOP 150х50х25мм, Р180</t>
  </si>
  <si>
    <t>RoxelPro Торцевая лепестковая абразивная щётка ROXTOP 150х50х25мм, Р220</t>
  </si>
  <si>
    <t>RoxelPro Торцевая лепестковая абразивная щётка ROXTOP 150х50х25мм, Р240</t>
  </si>
  <si>
    <t>RoxelPro Торцевая лепестковая абразивная щётка ROXTOP 150х50х25мм, Р320</t>
  </si>
  <si>
    <t>RoxelPro Торцевая лепестковая абразивная щётка ROXTOP 150х50х25мм, Р400</t>
  </si>
  <si>
    <t>RoxelPro Торцевая лепестковая абразивная щётка ROXTOP 150х50х25мм, Р600</t>
  </si>
  <si>
    <t>RoxelPro Лепестковая абразивная щётка ROXTOP на шпинделе 20х20х6мм, Р40</t>
  </si>
  <si>
    <t>RoxelPro Лепестковая абразивная щётка ROXTOP на шпинделе 30х30х6мм, Р40</t>
  </si>
  <si>
    <t>RoxelPro Лепестковая абразивная щётка ROXTOP на шпинделе 40х20х6мм, Р40</t>
  </si>
  <si>
    <t>RoxelPro Лепестковая абразивная щётка ROXTOP на шпинделе 40х20х6мм, Р60</t>
  </si>
  <si>
    <t>RoxelPro Лепестковая абразивная щётка ROXTOP на шпинделе 40х20х6мм, Р80</t>
  </si>
  <si>
    <t>RoxelPro Лепестковая абразивная щётка ROXTOP на шпинделе 40х20х6мм, Р100</t>
  </si>
  <si>
    <t>RoxelPro Лепестковая абразивная щётка ROXTOP на шпинделе 40х20х6мм, Р120</t>
  </si>
  <si>
    <t>RoxelPro Лепестковая абразивная щётка ROXTOP на шпинделе 65х30х6мм, Р40</t>
  </si>
  <si>
    <t>RoxelPro Лепестковая абразивная щётка ROXTOP на шпинделе 65х30х6мм, Р60</t>
  </si>
  <si>
    <t>RoxelPro Лепестковая абразивная щётка ROXTOP на шпинделе 65х30х6мм, Р80</t>
  </si>
  <si>
    <t>RoxelPro Лепестковая абразивная щётка ROXTOP на шпинделе 65х30х6мм, Р100</t>
  </si>
  <si>
    <t>RoxelPro Лепестковая абразивная щётка ROXTOP на шпинделе 65х30х6мм, Р120</t>
  </si>
  <si>
    <t>RoxelPro Лепестковая абразивная щётка ROXTOP на шпинделе 80х30х6мм, Р40</t>
  </si>
  <si>
    <t>RoxelPro Лепестковая абразивная щётка ROXTOP на шпинделе 80х30х6мм, Р60</t>
  </si>
  <si>
    <t>RoxelPro Лепестковая абразивная щётка ROXTOP на шпинделе 80х30х6мм, Р80</t>
  </si>
  <si>
    <t>RoxelPro Лепестковая абразивная щётка ROXTOP на шпинделе 80х30х6мм, Р100</t>
  </si>
  <si>
    <t>RoxelPro Лепестковая абразивная щётка ROXTOP на шпинделе 80х30х6мм, Р120</t>
  </si>
  <si>
    <t>RoxelPro Лепестковая комбинированная щётка ROXTOP на шпинделе 40х20х6мм, Р80+Medium</t>
  </si>
  <si>
    <t>RoxelPro Лепестковая комбинированная щётка ROXTOP на шпинделе 40х20х6мм, Р180+Fine</t>
  </si>
  <si>
    <t>RoxelPro Лепестковая комбинированная щётка ROXTOP на шпинделе 80х40х6мм, Р80+Medium</t>
  </si>
  <si>
    <t>RoxelPro Лепестковая комбинированная щётка ROXTOP на шпинделе 80х40х6мм, Р180+Fine</t>
  </si>
  <si>
    <t>RoxelPro Лепестковая нетканая щётка ROXTOP на шпинделе 40х20х6мм, Medium</t>
  </si>
  <si>
    <t>RoxelPro Лепестковая нетканая щётка ROXTOP на шпинделе 40х20х6мм, Fine</t>
  </si>
  <si>
    <t>RoxelPro Лепестковая нетканая щётка ROXTOP на шпинделе 80х40х6мм, Medium</t>
  </si>
  <si>
    <t>RoxelPro Лепестковая нетканая щётка ROXTOP на шпинделе 80х40х6мм, Fine</t>
  </si>
  <si>
    <t>Круги нетканые прессованные</t>
  </si>
  <si>
    <t>кор: 8 шт.</t>
  </si>
  <si>
    <t>кор: 4 шт.</t>
  </si>
  <si>
    <t>кор: 6 шт.</t>
  </si>
  <si>
    <t>кор: 20 шт.</t>
  </si>
  <si>
    <t>кор: 10 шт.</t>
  </si>
  <si>
    <t>RoxelPro Полировальная паста ROXTOP ORANGE, оранжевая, грубая, 1кг</t>
  </si>
  <si>
    <t>RoxelPro Полировальная паста ROXTOP GREEN, зелёная, средняя, 1кг</t>
  </si>
  <si>
    <t>RoxelPro Полировальная паста ROXTOP WHITE, белая, тонкая, 1кг</t>
  </si>
  <si>
    <t>RoxelPro Полировальная паста ROXTOP BLUE, голубая, сверхтонкая, 1кг</t>
  </si>
  <si>
    <t>05730/63124</t>
  </si>
  <si>
    <t>05731/63123</t>
  </si>
  <si>
    <t>05187/63121</t>
  </si>
  <si>
    <t>05188/63120</t>
  </si>
  <si>
    <t>05275/63119</t>
  </si>
  <si>
    <t>05276/63118</t>
  </si>
  <si>
    <t>05277/63117</t>
  </si>
  <si>
    <t>05278/63116</t>
  </si>
  <si>
    <t>05279/63161</t>
  </si>
  <si>
    <t>05280/63160</t>
  </si>
  <si>
    <t>05281/63159</t>
  </si>
  <si>
    <t>05282/63158</t>
  </si>
  <si>
    <t>05283/63157</t>
  </si>
  <si>
    <t>Водостойкая абразивная бумага 734, 230 x 280 мм (экономичная линейка)</t>
  </si>
  <si>
    <t>02005</t>
  </si>
  <si>
    <t>3М Водостойкая бумага 734 Tri-M-Ite, Лист, Карбид Кремния, 230 x 280, P 1200</t>
  </si>
  <si>
    <t>02006</t>
  </si>
  <si>
    <t>3М Водостойкая бумага 734 Tri-M-Ite, Лист, Карбид Кремния, 230 x 280, P 1000</t>
  </si>
  <si>
    <t>02007</t>
  </si>
  <si>
    <t>3М Водостойкая бумага 734 Tri-M-Ite, Лист, Карбид Кремния, 230 x 280, P  800</t>
  </si>
  <si>
    <t>02008</t>
  </si>
  <si>
    <t>3М Водостойкая бумага 734 Tri-M-Ite, Лист, Карбид Кремния, 230 x 280, P  600</t>
  </si>
  <si>
    <t>02009</t>
  </si>
  <si>
    <t>3М Водостойкая бумага 734 Tri-M-Ite, Лист, Карбид Кремния, 230 x 280, P  500</t>
  </si>
  <si>
    <t>02010</t>
  </si>
  <si>
    <t>3М Водостойкая бумага 734 Tri-M-Ite, Лист, Карбид Кремния, 230 x 280, P  400</t>
  </si>
  <si>
    <t>02011</t>
  </si>
  <si>
    <t>3М Водостойкая бумага 734 Tri-M-Ite, Лист, Карбид Кремния, 230 x 280, P  360</t>
  </si>
  <si>
    <t>02012</t>
  </si>
  <si>
    <t>3М Водостойкая бумага 734 Tri-M-Ite, Лист, Карбид Кремния, 230 x 280, P  320</t>
  </si>
  <si>
    <t>02013</t>
  </si>
  <si>
    <t>3М Водостойкая бумага 734 Tri-M-Ite, Лист, Карбид Кремния, 230 x 280, P  280</t>
  </si>
  <si>
    <t>02014</t>
  </si>
  <si>
    <t>3М Водостойкая бумага 734 Tri-M-Ite, Лист, Карбид Кремния, 230 x 280, P  240</t>
  </si>
  <si>
    <t>02015</t>
  </si>
  <si>
    <t>3М Водостойкая бумага 734 Tri-M-Ite, Лист, Карбид Кремния, 230 x 280, P  220</t>
  </si>
  <si>
    <t>02018</t>
  </si>
  <si>
    <t>3М Водостойкая бумага 734 Tri-M-Ite, Лист, Карбид Кремния, 230 x 280, P  180</t>
  </si>
  <si>
    <t>02019</t>
  </si>
  <si>
    <t>3М Водостойкая бумага 734 Tri-M-Ite, Лист, Карбид Кремния, 230 x 280, P  150</t>
  </si>
  <si>
    <t>02020</t>
  </si>
  <si>
    <t>3М Водостойкая бумага 734 Tri-M-Ite, Лист, Карбид Кремния, 230 x 280, P  120</t>
  </si>
  <si>
    <t>02021</t>
  </si>
  <si>
    <t>3М Водостойкая бумага 734 Tri-M-Ite, Лист, Карбид Кремния, 230 x 280, P  100</t>
  </si>
  <si>
    <t>02022</t>
  </si>
  <si>
    <t>3М Водостойкая бумага 734 Tri-M-Ite, Лист, Карбид Кремния, 230 x 280, P   80</t>
  </si>
  <si>
    <t>02023</t>
  </si>
  <si>
    <t>3М Водостойкая бумага 734 Tri-M-Ite, Лист, Карбид Кремния, 230 x 280, P   60</t>
  </si>
  <si>
    <t>51825</t>
  </si>
  <si>
    <t>3M Одношаговая абразивная полировальная паста</t>
  </si>
  <si>
    <t>GUARD/AL</t>
  </si>
  <si>
    <t>RoxelPro Японские шпатели, набор 4 шт.: 50, 80, 100, 120 мм</t>
  </si>
  <si>
    <t>кор: 100 наборов</t>
  </si>
  <si>
    <t>RLW/S4</t>
  </si>
  <si>
    <t xml:space="preserve">Белый </t>
  </si>
  <si>
    <t>GUN/VN</t>
  </si>
  <si>
    <t>Профессиональный пистолет для нанесения RAPTOR с регулируемой дюзой</t>
  </si>
  <si>
    <t>REP/1LK</t>
  </si>
  <si>
    <t>Эпоксидный антикоррозийный грунт RAPTOR, комплект 1л (0,8л грунт + 0,2л отвердитель)</t>
  </si>
  <si>
    <t>1л</t>
  </si>
  <si>
    <t>REP/5LK</t>
  </si>
  <si>
    <t>Эпоксидный антикоррозийный грунт RAPTOR, комплект 5л (4л грунт + 1л отвердитель)</t>
  </si>
  <si>
    <t>5л</t>
  </si>
  <si>
    <t>TIG/GG</t>
  </si>
  <si>
    <t>TIGERSEAL Клей-герметик полиуретановый</t>
  </si>
  <si>
    <t>TIG/NB</t>
  </si>
  <si>
    <t>RS6208</t>
  </si>
  <si>
    <t>RAPID GLAZE быстросохнущая самовыравнивающаяся шпатлевка</t>
  </si>
  <si>
    <t>880 мл</t>
  </si>
  <si>
    <t>Голубой</t>
  </si>
  <si>
    <t>SPOT/AL</t>
  </si>
  <si>
    <t>SPOT 3  Универсальный грунт для точечного ремонта</t>
  </si>
  <si>
    <t xml:space="preserve">BLEND/AL </t>
  </si>
  <si>
    <t>BLEND #9 Растворитель переходов Fade Out Solvent (обновленный S2043)</t>
  </si>
  <si>
    <t>GUARD #10 GRAVIGARD Антигравийное покрытие (обновленный GRAVA/B)</t>
  </si>
  <si>
    <t>TRIMGB/AL</t>
  </si>
  <si>
    <t>TRIM #11 Высокоукрывистая эмаль в аэрозоле</t>
  </si>
  <si>
    <t>TRIMMB/AL</t>
  </si>
  <si>
    <t>Черный матовый</t>
  </si>
  <si>
    <t>TRIMSB/AL</t>
  </si>
  <si>
    <t>TRIMGW/AL</t>
  </si>
  <si>
    <t>TRIMSLW/AL</t>
  </si>
  <si>
    <t>TRIMSTW/AL</t>
  </si>
  <si>
    <t>Стальной</t>
  </si>
  <si>
    <t>RoxelPro Радиальный торцевой фетровый полировальный круг  150 х 50 х 25мм, мягкий</t>
  </si>
  <si>
    <t>RoxelPro Фетровый полировальный круг на липучке 125 х 6мм, мягкий</t>
  </si>
  <si>
    <t>RoxelPro Фетровый полировальный круг на оправке 125 х 20 х 22мм, мягкий</t>
  </si>
  <si>
    <t>RoxelPro Шерстяной полировальник из натуральной овечьей шерсти на липучке 150мм</t>
  </si>
  <si>
    <t>RoxelPro Меховой полировальник из натуральной овчины на липучке 150мм</t>
  </si>
  <si>
    <t>RoxelPro Шерстяной полировальник на липучке 180мм, кручёная овечья шерсть</t>
  </si>
  <si>
    <t>51423</t>
  </si>
  <si>
    <t>51422</t>
  </si>
  <si>
    <t>51370</t>
  </si>
  <si>
    <t>51369</t>
  </si>
  <si>
    <t>3M Hookit 737U Полоска абразивная Purple+, 220+, 70 мм x 396 мм (Cubitron II)</t>
  </si>
  <si>
    <t>3M Hookit 737U Полоска абразивная Purple+, 180+, 70 мм x 396 мм (Cubitron II)</t>
  </si>
  <si>
    <t>3M Hookit 737U Полоска абразивная Purple+, 120+, 70 мм x 396 мм (Cubitron II)</t>
  </si>
  <si>
    <t>3M Hookit 737U Полоска абразивная Purple+, 80+, 70 мм x 396 мм (Cubitron II)</t>
  </si>
  <si>
    <t>08531</t>
  </si>
  <si>
    <t>Плотный герметик Drip-Check (серый), 150 мл</t>
  </si>
  <si>
    <t>Туба</t>
  </si>
  <si>
    <t>08536</t>
  </si>
  <si>
    <t>Плотный герметик Drip-Check (черный), 150 мл</t>
  </si>
  <si>
    <t>НОВИНКА! Система приготовления и нанесения шпатлевки DMS™</t>
  </si>
  <si>
    <t>PN50601</t>
  </si>
  <si>
    <t>Сменные насадки DMS</t>
  </si>
  <si>
    <t>25 / 200 шт.</t>
  </si>
  <si>
    <t>кор: 100 шт.</t>
  </si>
  <si>
    <t>100 / 800 шт.</t>
  </si>
  <si>
    <t>кор: 12 шт.</t>
  </si>
  <si>
    <t>2 / 500 шт.</t>
  </si>
  <si>
    <t>5 / 50 шт.</t>
  </si>
  <si>
    <t>5 / 400 шт.</t>
  </si>
  <si>
    <t>кор: 48 шт.</t>
  </si>
  <si>
    <t>кор: 36 шт.</t>
  </si>
  <si>
    <t>кор: 24 шт.</t>
  </si>
  <si>
    <t>кор: 50 шт.</t>
  </si>
  <si>
    <t>кор: 40 шт.</t>
  </si>
  <si>
    <t>10 / 200 шт.</t>
  </si>
  <si>
    <t>100 / 400 шт.</t>
  </si>
  <si>
    <t>кор: 200 шт.</t>
  </si>
  <si>
    <t>50 шт.</t>
  </si>
  <si>
    <t>кор: 60 шт.</t>
  </si>
  <si>
    <t>100 / 500 шт.</t>
  </si>
  <si>
    <t>кор: 342 шт.</t>
  </si>
  <si>
    <t>кор: 225 шт.</t>
  </si>
  <si>
    <t>кор: 171 шт.</t>
  </si>
  <si>
    <t>кор: 132 шт.</t>
  </si>
  <si>
    <t>кор: 108 шт.</t>
  </si>
  <si>
    <t>блистер: 24 шт.</t>
  </si>
  <si>
    <t>100 / 4000 шт.</t>
  </si>
  <si>
    <t>рулон: 400 шт.</t>
  </si>
  <si>
    <t>50 / 700 шт.</t>
  </si>
  <si>
    <t>50 / 1000 шт.</t>
  </si>
  <si>
    <t>рулон: 500 шт.</t>
  </si>
  <si>
    <t>35 / 420 шт.</t>
  </si>
  <si>
    <t>100 / 1000 шт.</t>
  </si>
  <si>
    <t>кор: 1000 шт.</t>
  </si>
  <si>
    <t>1000 шт.</t>
  </si>
  <si>
    <t>10 / 100 шт.</t>
  </si>
  <si>
    <t>1 / 90 шт.</t>
  </si>
  <si>
    <t>5 / 120 шт.</t>
  </si>
  <si>
    <t>3 / 72 шт.</t>
  </si>
  <si>
    <t>1 / 40 шт.</t>
  </si>
  <si>
    <t>1 / 12 шт.</t>
  </si>
  <si>
    <t>1 / 30 шт.</t>
  </si>
  <si>
    <t>1 / 20 шт.</t>
  </si>
  <si>
    <t>5 / 140 шт.</t>
  </si>
  <si>
    <t>1 / 50 шт.</t>
  </si>
  <si>
    <t>10 / 240 шт.</t>
  </si>
  <si>
    <t>1 рулон</t>
  </si>
  <si>
    <t>кор: 30 шт.</t>
  </si>
  <si>
    <t>1 шт.</t>
  </si>
  <si>
    <t>1 / 150 шт.</t>
  </si>
  <si>
    <t>1 / 250 шт.</t>
  </si>
  <si>
    <t>60 наборов</t>
  </si>
  <si>
    <t>RoxelPro Бумажная салфетка MULTIWIPE, 2-слойная, перфор.рулон 1000шт, 33х35см, синяя</t>
  </si>
  <si>
    <t>1 / 100 шт.</t>
  </si>
  <si>
    <t>Товары по сниженной цене</t>
  </si>
  <si>
    <t>3M ASD Абразивы для авторемонта</t>
  </si>
  <si>
    <t>07485</t>
  </si>
  <si>
    <t>3М Диск для подготовки поверхн. SR-DR коричн.,грубый, Диам. 76</t>
  </si>
  <si>
    <t>3М Круг тонкий (белый) 50мм, Диам. 50мм</t>
  </si>
  <si>
    <t>17854</t>
  </si>
  <si>
    <t>3М Полировочный Скотч-брайт, Диам. 127</t>
  </si>
  <si>
    <t>3М Фибровый круг Clean&amp;Strip GP, 178мм х 22мм</t>
  </si>
  <si>
    <t>61755</t>
  </si>
  <si>
    <t>3M Фибровый круг 3М 581С , 125мм х 22мм, Р36</t>
  </si>
  <si>
    <t>61757</t>
  </si>
  <si>
    <t>3M Фибровый круг 3М 581С , 125мм х 22мм, Р60</t>
  </si>
  <si>
    <t>3M ASD Абразивы для промышленности</t>
  </si>
  <si>
    <t>02559</t>
  </si>
  <si>
    <t>3М Сухая наждачная бумага  "Фри Кат", Р 280, 230х280</t>
  </si>
  <si>
    <t>02560</t>
  </si>
  <si>
    <t>3М Сухая наждачная бумага  "Фри Кат", Р 240, 230х280</t>
  </si>
  <si>
    <t>02562</t>
  </si>
  <si>
    <t>3М Сухая наждачная бумага  "Фри Кат", Р 180, 230х280</t>
  </si>
  <si>
    <t>3M Аксессуары для авторемонта + Инструмент, оборудование, принадлежности ASD</t>
  </si>
  <si>
    <t>05697</t>
  </si>
  <si>
    <t>3M Оправка Stikit™ 150мм х 19мм 5/16 жесткая, 6 отвер</t>
  </si>
  <si>
    <t>09319</t>
  </si>
  <si>
    <t>3М Фесто адаптер</t>
  </si>
  <si>
    <t>09368</t>
  </si>
  <si>
    <t>3М Мягкая подложка для шлифка 09312</t>
  </si>
  <si>
    <t>3М Переносной контейнер</t>
  </si>
  <si>
    <t>16043</t>
  </si>
  <si>
    <t>3М Переходник к окрасочному пистолету Optima</t>
  </si>
  <si>
    <t>16756</t>
  </si>
  <si>
    <t>3М Вставка в переходник к окрасочному пистолету Mini JetQCC</t>
  </si>
  <si>
    <t>3M Оправка Hookit 76мм</t>
  </si>
  <si>
    <t>28502</t>
  </si>
  <si>
    <t>3M Пневмо ОШМ 150мм "под пылесос" орбита 8мм 5/16" + оправка 20465</t>
  </si>
  <si>
    <t>55041</t>
  </si>
  <si>
    <t>3М Оправка для машинок Rupes c креплением Hookit II</t>
  </si>
  <si>
    <t>59000</t>
  </si>
  <si>
    <t>3M Оправка диам. 150 мм для абразивных кругов на липучке, 7 отв, Non-Festo, жёсткая</t>
  </si>
  <si>
    <t>59012</t>
  </si>
  <si>
    <t>3M Оправка диам. 150 мм для абразивных кругов на липучке, 7 отв, Festo, жёсткая</t>
  </si>
  <si>
    <t>59013</t>
  </si>
  <si>
    <t>3M Оправка диам. 150 мм для абразивных кругов на липучке, 7 отв, Festo, мягкая</t>
  </si>
  <si>
    <t>60642</t>
  </si>
  <si>
    <t>3М Оправка для зачистного шлифовального круга Грин Корпс диам.125мм,  86х22мм</t>
  </si>
  <si>
    <t>3M Промышленные ленты и клеи + Автоуход</t>
  </si>
  <si>
    <t>PN90001</t>
  </si>
  <si>
    <t>3M Cпрей для временнной защиты 3M™ Paint Defender, 496г</t>
  </si>
  <si>
    <t>3M Расходные материалы для авторемонта</t>
  </si>
  <si>
    <t>01688</t>
  </si>
  <si>
    <t>3М Абр.круги 245 Зеленая LD 600A 150мм 6отв.Р 100</t>
  </si>
  <si>
    <t>04396</t>
  </si>
  <si>
    <t>3M 255Р Золотистая, рулон, 115 мм х 50 м, Р180</t>
  </si>
  <si>
    <t>04399</t>
  </si>
  <si>
    <t>3M 255Р Золотистая, рулон, 115 мм х 50 м, Р100</t>
  </si>
  <si>
    <t>04494</t>
  </si>
  <si>
    <t>3M 255Р Золотистая, рулон, 115 мм х 50 м, Р40</t>
  </si>
  <si>
    <t>05735/05738</t>
  </si>
  <si>
    <t>3М Полировальник для неабраз. пасты (закруглен.), Диам. 203мм</t>
  </si>
  <si>
    <t>05737</t>
  </si>
  <si>
    <t>3М Полировальник для абраз. пасты, Диам. 203мм</t>
  </si>
  <si>
    <t>3М Мягкая подложка, Диам. 75 мм</t>
  </si>
  <si>
    <t>09734</t>
  </si>
  <si>
    <t>3М Зачистной круг Clean'N'Strip HPCSD1-R+ 100мм, 100мм х 13мм х R+</t>
  </si>
  <si>
    <t>16743</t>
  </si>
  <si>
    <t>3М Набор Пополняемой PPS (стаканы - 25, крышки со встроенным фильтром (125 мкм) - 25)</t>
  </si>
  <si>
    <t>22392</t>
  </si>
  <si>
    <t>3М Фибровый круг 361F, Р24, Диам.75</t>
  </si>
  <si>
    <t>30628</t>
  </si>
  <si>
    <t>3M Абразивные полоски Hookit Purple+ 3M334U, 115x225мм, Р320</t>
  </si>
  <si>
    <t>30630</t>
  </si>
  <si>
    <t>3M Абразивные полоски Hookit Purple+ 3M334U, 115x225мм, Р240</t>
  </si>
  <si>
    <t>30634</t>
  </si>
  <si>
    <t>3M Абразивные полоски Hookit Purple+ 3M734U, 115x225мм, Р120</t>
  </si>
  <si>
    <t>30640</t>
  </si>
  <si>
    <t>3M Абразивные полоски Hookit Purple+ 3M334U, 70x127мм, Р400</t>
  </si>
  <si>
    <t>30645</t>
  </si>
  <si>
    <t>3M Абразивные полоски Hookit Purple+ 3M734U, 70x127мм, Р180</t>
  </si>
  <si>
    <t>30647</t>
  </si>
  <si>
    <t>3M Абразивные полоски Hookit Purple+ 3M734U, 70x127мм, Р120</t>
  </si>
  <si>
    <t>50075</t>
  </si>
  <si>
    <t>3М Абразивный полировальный круг, Диам. 75 мм P3000</t>
  </si>
  <si>
    <t>50227</t>
  </si>
  <si>
    <t>3М Пурпурные абразивные круги Hookit d.150мм.,9 отв. Р 80</t>
  </si>
  <si>
    <t>50229</t>
  </si>
  <si>
    <t>3М Пурпурные абразивные круги Hookit d.150мм.,9 отв. Р 150</t>
  </si>
  <si>
    <t>50230</t>
  </si>
  <si>
    <t>3М Пурпурные абразивные круги Hookit d.150мм.,9 отв. Р 180</t>
  </si>
  <si>
    <t>50233</t>
  </si>
  <si>
    <t>3М Пурпурные абразивные круги Hookit d.150мм.,9 отв. Р 280</t>
  </si>
  <si>
    <t>50235</t>
  </si>
  <si>
    <t>3М Пурпурные абразивные круги Hookit d.150мм.,9 отв. Р 360</t>
  </si>
  <si>
    <t>50409</t>
  </si>
  <si>
    <t>3М крышка для смесительной емкости 2300 мл</t>
  </si>
  <si>
    <t>65335</t>
  </si>
  <si>
    <t>3М Диск SC-DH A MED средний (красный) для подготовки поверхности, диам. 115мм.</t>
  </si>
  <si>
    <t>80353</t>
  </si>
  <si>
    <t>3М Абр.круги 245 Зеленая LD 600A 150мм 7 отв.Р 100</t>
  </si>
  <si>
    <t>80354</t>
  </si>
  <si>
    <t>3M Абразивный круг на липучке диам. 150 мм, 7 отверстий, 245 Зеленый, LD 600A, P  120</t>
  </si>
  <si>
    <t>3M Очиститель дроссельной заслонки , 241 г</t>
  </si>
  <si>
    <t>3M Смазка спрей , 312 г</t>
  </si>
  <si>
    <t>3М Очиститель двигателя пенный , 591 мл.</t>
  </si>
  <si>
    <t>3M Маскирующая бумага экономичная, 600мм X 400м</t>
  </si>
  <si>
    <t>3M Маскирующая бумага экономичная, 1150 мм X 400м</t>
  </si>
  <si>
    <t>3M Средства защиты</t>
  </si>
  <si>
    <t>603</t>
  </si>
  <si>
    <t>3М Уплотнитель держателя фильтра</t>
  </si>
  <si>
    <t>71361-00003M</t>
  </si>
  <si>
    <t>3М Modul-R. Защитный щиток лицевой. Прозрачный. Поликарбонат.</t>
  </si>
  <si>
    <t>00527</t>
  </si>
  <si>
    <t>3M Абразивный круг на липучке диам. 150 мм, 9 отверстий, P  360 ( не поставляем, замена на 50452)</t>
  </si>
  <si>
    <t>00535</t>
  </si>
  <si>
    <t>3М Абр. круги 255Р Золотистая , LD 801A  150 мм 9 отв. Р 100 ( не поставляем, замена на 50444)</t>
  </si>
  <si>
    <t>80356</t>
  </si>
  <si>
    <t>3М Абр.круги 255Р Золотистая LD 600A на липучке 150 мм 7 отв. P100</t>
  </si>
  <si>
    <t>Abrex-System</t>
  </si>
  <si>
    <t>Abrex Настенный стенд для ручного шлифовального инструмента 690 х 580 мм</t>
  </si>
  <si>
    <t>Dynabrade</t>
  </si>
  <si>
    <t>10681</t>
  </si>
  <si>
    <t>Dynabrade Фильтр-влагоотделитель с ман., регул. Давл. и лубрикатором, большой. Внутр.резьба 3/8".</t>
  </si>
  <si>
    <t>18041</t>
  </si>
  <si>
    <t>Dynabrade Гайковерт</t>
  </si>
  <si>
    <t>50282</t>
  </si>
  <si>
    <t>Dynabrade шлиф. платф. D 127 мм. ср. жёстк., обрезин., со спир. ребрами, для исп. с фибр. дисками</t>
  </si>
  <si>
    <t>56144</t>
  </si>
  <si>
    <t>Dynabrade шлиф. платф. на лип. ср. жестк-ти.D 76 мм. Толщ.10 мм. 3 отв.</t>
  </si>
  <si>
    <t>58010</t>
  </si>
  <si>
    <t>Dynabrade Орбитальная шлифмашинка Dynafine Backsplash, 89 Вт, 13000 об/мин., 0,8 мм</t>
  </si>
  <si>
    <t>58502</t>
  </si>
  <si>
    <t>Dynabrade Плоскошлиф-ая орб. маш. с платформой 76 мм на 108 мм под центральную систему пылеудаления</t>
  </si>
  <si>
    <t>61374</t>
  </si>
  <si>
    <t>Dynabrade Насадка для эксц. шлифования в сборе. D опоры 178 мм. Резьба: 5/8".</t>
  </si>
  <si>
    <t>61385</t>
  </si>
  <si>
    <t>Dynabrade Платформа 8" x 3/4" - M14 в сборе</t>
  </si>
  <si>
    <t>90028</t>
  </si>
  <si>
    <t>Dynabrade Полировальный круг диаметром 3" (три дюйма) из синтетической шерсти</t>
  </si>
  <si>
    <t>94960</t>
  </si>
  <si>
    <t>Dynabrade Муфта быстр. разъёма из композитного мат-ла. С внутр.резьбой 1/4". D вх. отв.: 1/4".</t>
  </si>
  <si>
    <t>95601</t>
  </si>
  <si>
    <t>Dynabrade Наконечник шланга: соед. со шлангом резьба 3/4 дюйма, соед. с инстр. вн. диам. 3/4 дюйма б</t>
  </si>
  <si>
    <t>95675</t>
  </si>
  <si>
    <t>Dynabrade Ниппельн. разъём. С внешн.резьбой 1/4". D вх. Отв-я:1/4". Пропускная спос.: 2095 л/мин.</t>
  </si>
  <si>
    <t>95700</t>
  </si>
  <si>
    <t>Dynabrade Наконечник шланга: соед. со шлангом резьба 2 дюйма, соед. с инстр. вн. диам. 3/4 дюйма без</t>
  </si>
  <si>
    <t>95800</t>
  </si>
  <si>
    <t>Dynabrade Наконечник шланга: соед. со шлангом резьба 1-1/4 дюйма, соед. с инстр. вн. диам. 1-1/4 дюй</t>
  </si>
  <si>
    <t>96412</t>
  </si>
  <si>
    <t>Dynabrade Наконечник шланга: соед. со шлангом резьба 1-1/4 дюйма, соед. с инстр. вн. диам. 1-1/4.</t>
  </si>
  <si>
    <t>96571</t>
  </si>
  <si>
    <t>Dynabrade Y-адаптер для пылеотводных шлангов</t>
  </si>
  <si>
    <t>98292</t>
  </si>
  <si>
    <t>Dynabrade Адаптер к подложке 57956</t>
  </si>
  <si>
    <t>Farecla</t>
  </si>
  <si>
    <t>FARECLA Оправка для полировальника  G6 RAPID 150мм резьба М14</t>
  </si>
  <si>
    <t>RT-FAM125/12</t>
  </si>
  <si>
    <t>FARECLA Антизапотеватель</t>
  </si>
  <si>
    <t>TOT-BPIP14/6</t>
  </si>
  <si>
    <t>FARECLA Оправка для полировальника  TOTAL 150мм резьба М14_NAL</t>
  </si>
  <si>
    <t>Graco</t>
  </si>
  <si>
    <t>156971</t>
  </si>
  <si>
    <t>GRACO Фитинг, резьба 1/4" х 1/4"</t>
  </si>
  <si>
    <t>249132</t>
  </si>
  <si>
    <t>GRACO Диффузор 249132</t>
  </si>
  <si>
    <t>249133</t>
  </si>
  <si>
    <t>GRACO Рассеиватель в сборе 249133</t>
  </si>
  <si>
    <t>24B187</t>
  </si>
  <si>
    <t>GRACO Комплект для подключения второго пистолета</t>
  </si>
  <si>
    <t>255527</t>
  </si>
  <si>
    <t>GRACO Ремкомплект 255527</t>
  </si>
  <si>
    <t>289080</t>
  </si>
  <si>
    <t>GRACO  Набор дооснащения пистолета для нанесения лака для пистолетов G40/G15</t>
  </si>
  <si>
    <t>AAF312</t>
  </si>
  <si>
    <t>GRACO Сопло AAF для пистолетов G15/G40 312</t>
  </si>
  <si>
    <t>AAM307</t>
  </si>
  <si>
    <t>GRACO  Сопло AAM для пистолетов серии G15/G40 307</t>
  </si>
  <si>
    <t>AAM309</t>
  </si>
  <si>
    <t>GRACO  Сопло AAM для пистолетов серии G15/G40 309</t>
  </si>
  <si>
    <t>AAM313</t>
  </si>
  <si>
    <t>GRACO  Сопло AAM для пистолетов серии G15/G40 313</t>
  </si>
  <si>
    <t>AAM315</t>
  </si>
  <si>
    <t>GRACO  Сопло AAM для пистолетов серии G15/G40 315</t>
  </si>
  <si>
    <t>AAM511</t>
  </si>
  <si>
    <t>GRACO  Сопло AAM для пистолетов серии G15/G40 511</t>
  </si>
  <si>
    <t>XHD319</t>
  </si>
  <si>
    <t>GRACO  Поворотное сопло XHD для пистолетов XTR319</t>
  </si>
  <si>
    <t>XHD415</t>
  </si>
  <si>
    <t>GRACO  Поворотное сопло XHD для пистолетов XTR415</t>
  </si>
  <si>
    <t>XTR500</t>
  </si>
  <si>
    <t>GRACO Распылитель XTR 5</t>
  </si>
  <si>
    <t>XTR502</t>
  </si>
  <si>
    <t>GRACO Пистолет-распылитель XTR-5, овальная изолир-ная ручка, курок для 4 пальцев, наконечник HD RAC</t>
  </si>
  <si>
    <t>XTR504</t>
  </si>
  <si>
    <t>GRACO Пистолет-распылитель XTR-5, круг. рукоятка диам. 25 мм,
курок для 4-х пальцев, сопло XHD RAC*</t>
  </si>
  <si>
    <t>INP</t>
  </si>
  <si>
    <t>12030</t>
  </si>
  <si>
    <t>INP Стойка для хранения и сушки бамперов и спойлеров</t>
  </si>
  <si>
    <t>12032</t>
  </si>
  <si>
    <t>INP Держатель для маскирующей плёнки</t>
  </si>
  <si>
    <t>12035</t>
  </si>
  <si>
    <t>INP Стойка для бамперов в комплекте с зажимным устройством</t>
  </si>
  <si>
    <t>17056</t>
  </si>
  <si>
    <t>INP MBX щетка большая 23 мм.</t>
  </si>
  <si>
    <t>17057</t>
  </si>
  <si>
    <t>INP Резиновый диск 23 мм для удаления ленты и клея с металлических поверхностей</t>
  </si>
  <si>
    <t>17185</t>
  </si>
  <si>
    <t>INP Сухое проявочное покрытие с подушкой-аппликатором, оранжевое</t>
  </si>
  <si>
    <t>17186</t>
  </si>
  <si>
    <t>INP Сухое проявочное покрытие, оранжевое, 15 г.</t>
  </si>
  <si>
    <t>20004</t>
  </si>
  <si>
    <t>INP Стремянка, 3 ступени, высота 85см, ширина 78см, длина основания 97см.</t>
  </si>
  <si>
    <t>20502</t>
  </si>
  <si>
    <t>INP Стойка для кузовных деталей</t>
  </si>
  <si>
    <t>21017</t>
  </si>
  <si>
    <t>INP Диспенсер для арт. 21012/13/14</t>
  </si>
  <si>
    <t>21290</t>
  </si>
  <si>
    <t>INP Диспенсер для арт. 21205</t>
  </si>
  <si>
    <t>21305</t>
  </si>
  <si>
    <t>INP Специальная ткань без пропитки Unitez Duster, 45 x 45 см</t>
  </si>
  <si>
    <t>21312</t>
  </si>
  <si>
    <t>INP Финишная протирочная салфетка, синяя, 30 х 34 см.</t>
  </si>
  <si>
    <t>21320</t>
  </si>
  <si>
    <t>INP Мягкая синтетическая фиброткань Unilux Ultraclean, 41 х 45 см</t>
  </si>
  <si>
    <t>22122</t>
  </si>
  <si>
    <t>INP Водостойкая тканевая лента UNITEX EAGLE 145, 38мм х 50м</t>
  </si>
  <si>
    <t>24023</t>
  </si>
  <si>
    <t>INP Пластиковые тест-панели</t>
  </si>
  <si>
    <t>26124</t>
  </si>
  <si>
    <t>INP Держатель предфильтра арт.26123</t>
  </si>
  <si>
    <t>26156</t>
  </si>
  <si>
    <t>INP Многоразовая полумаска Gerson 9002E в сборе, большая. Класс FFA2 P2SL.</t>
  </si>
  <si>
    <t>INP Смесительные бачки 250мл. (2шт.)</t>
  </si>
  <si>
    <t>27311</t>
  </si>
  <si>
    <t>INP Смесительные бачки 750мл. (2шт.)</t>
  </si>
  <si>
    <t>INP Смесительный бачок 950мл.</t>
  </si>
  <si>
    <t>27330-08</t>
  </si>
  <si>
    <t>INP Переходник к окрасочным пистолетам:  Sata Minijet/Minijet 4, Sagola 475 minigun</t>
  </si>
  <si>
    <t>27330-09</t>
  </si>
  <si>
    <t>INP Переходник к окр. пистолетам:  SATA KL, MC-B-93, вместе со вставкой 27330-32 к SATA 3000 QCC</t>
  </si>
  <si>
    <t>27330-15</t>
  </si>
  <si>
    <t>INP Переходник к окрасочным пистолетам: Devilbiss: fun gravity, JGX-501/502, TGHV-635, Graco 600 sid</t>
  </si>
  <si>
    <t>27330-18</t>
  </si>
  <si>
    <t>INP Переходник к окрасочным пистолетам: Binks cub SLG/mini-gun, Devilbiss Sri/minigun</t>
  </si>
  <si>
    <t>27330-22</t>
  </si>
  <si>
    <t>INP Переходник к окрасочным пистолетам:  Iwata W200 siphon</t>
  </si>
  <si>
    <t>27330-25</t>
  </si>
  <si>
    <t>INP Переходник к окрасочным пистолетам: Sharpe FX100 mini, Protek: 2500/2550.</t>
  </si>
  <si>
    <t>27330-32</t>
  </si>
  <si>
    <t>INP Вставка к переходнику 27330-09 к окрасочным пистолетам SATA 3000 QCC</t>
  </si>
  <si>
    <t>27606-14</t>
  </si>
  <si>
    <t>INP Сменный комплект дюз для Protek 4000 GH HVLP, 1,4мм (головка, сопло, игла)</t>
  </si>
  <si>
    <t>27611-14</t>
  </si>
  <si>
    <t>INP Сменный комплект дюз для Protek 2600, 1,4мм (головка, сопло, игла)</t>
  </si>
  <si>
    <t>27612-A</t>
  </si>
  <si>
    <t>INP Алюминиевый бачок 600мл</t>
  </si>
  <si>
    <t>Jtape</t>
  </si>
  <si>
    <t>2106.0610</t>
  </si>
  <si>
    <t>JTAPE Двусторонняя клеящая монтажная лента, толщина 0,8мм, 6мм х 10м</t>
  </si>
  <si>
    <t>2106.1910</t>
  </si>
  <si>
    <t>JTAPE Двусторонняя клеящая монтажная лента, толщина 0,8мм, 19мм х 10м</t>
  </si>
  <si>
    <t>2106.2510</t>
  </si>
  <si>
    <t>JTAPE Двусторонняя клеящая монтажная лента, толщина 0,8мм, 25мм х 10м</t>
  </si>
  <si>
    <t>2108.1210</t>
  </si>
  <si>
    <t>JTAPE Двусторонняя акриловая лента высокой прочности, толщина 0,5мм, 12мм х 10м</t>
  </si>
  <si>
    <t>Retel Car</t>
  </si>
  <si>
    <t>01910</t>
  </si>
  <si>
    <t>Retel Car Контурная лента FINE LINE, Бежевый, 3мм х 55м</t>
  </si>
  <si>
    <t>01915</t>
  </si>
  <si>
    <t>Retel Car РU двусторонняя клеющая лента, Чёрный, 12мм х 10м</t>
  </si>
  <si>
    <t>Retel Car THB акриловая двусторонняя крепёжная лента высокой плотности, 1.1мм, Серый, 12мм х 20м</t>
  </si>
  <si>
    <t>RoxelPro</t>
  </si>
  <si>
    <t>199215</t>
  </si>
  <si>
    <t>Rupes</t>
  </si>
  <si>
    <t>980.006</t>
  </si>
  <si>
    <t>RUPES Шлифовальная основа на липучке D 125мм, 9 отв., жёсткая для LR21</t>
  </si>
  <si>
    <t>981.430/5</t>
  </si>
  <si>
    <t>RUPES Шлифовальная основа тонкая на липучке D 150мм, 49 отв., мягкая, 5/16" для BR-TA-RA</t>
  </si>
  <si>
    <t>9GAT02002/C</t>
  </si>
  <si>
    <t>RUPES Комбинированный шланг 2 в 1, 8 м. для пневмомашинки с пылеотводом</t>
  </si>
  <si>
    <t>GTV18</t>
  </si>
  <si>
    <t>RUPES Промышленный фен. Мощность 1,8 кВт. Расход воздуха 250 - 550 л/мин. Вес 0,72 кг.</t>
  </si>
  <si>
    <t>GTV20LCD</t>
  </si>
  <si>
    <t>RUPES Промышленный фен. Мощн. 2,0 кВт. LCD монитор. Расход воздуха 200 - 550 л/мин. Вес 0,78 кг.</t>
  </si>
  <si>
    <t>LH16ENS</t>
  </si>
  <si>
    <t>RUPES Электр. полир. машина. D опоры 200 мм. 2-ступ. редуктор. скор. вращ. 700 - 1700 об/мин.</t>
  </si>
  <si>
    <t>P550E</t>
  </si>
  <si>
    <t>RUPES Дрель ударная, 550W</t>
  </si>
  <si>
    <t>RA75A</t>
  </si>
  <si>
    <t>RUPES Пневматическая орбитальная шлифовальная машина с пылеотводом. D опоры 75 мм.</t>
  </si>
  <si>
    <t>Sata</t>
  </si>
  <si>
    <t>132928</t>
  </si>
  <si>
    <t>SATA Сменный комплект дюз (головка, сопло, игла) 1,2мм для JET 3000 B HVLP</t>
  </si>
  <si>
    <t>132985</t>
  </si>
  <si>
    <t>SATA Сменный комплект дюз (головка, сопло, игла) 2,2мм для JET 3000 B HVLP</t>
  </si>
  <si>
    <t>132993</t>
  </si>
  <si>
    <t>SATA Сменный комплект дюз (головка, сопло, игла) WSB для JET 3000 B HVLP</t>
  </si>
  <si>
    <t>134304</t>
  </si>
  <si>
    <t>SATA Набор фильтров А2:Р3 (6 пар) для респираторов SATA Air Star F 134304</t>
  </si>
  <si>
    <t>138669</t>
  </si>
  <si>
    <t>SATA пневматический миксер для напорного бачка 48л.</t>
  </si>
  <si>
    <t>19026</t>
  </si>
  <si>
    <t>SATA Регулятор давления для SATA напорных бачков 10л. в сборе</t>
  </si>
  <si>
    <t>192195</t>
  </si>
  <si>
    <t>26757</t>
  </si>
  <si>
    <t>SATA Сменный комплект дюз (головка, сопло, игла) 2,0мм для LM 2000</t>
  </si>
  <si>
    <t>26765</t>
  </si>
  <si>
    <t>SATA Сменный комплект дюз (головка, сопло, игла) 2,5мм для LM 2000</t>
  </si>
  <si>
    <t>26781</t>
  </si>
  <si>
    <t>SATA Сменный комплект дюз (головка, сопло, игла) 3,0мм для LM 2000</t>
  </si>
  <si>
    <t>28084</t>
  </si>
  <si>
    <t>SATA Набор шлангов высокого давления (2шт) для HKU Waxyol, длиной 10м</t>
  </si>
  <si>
    <t>88179</t>
  </si>
  <si>
    <t>SATAjet B 1,5мм с быстросменным верхним бачком 0.6L и шарнирным соединением</t>
  </si>
  <si>
    <t>01222</t>
  </si>
  <si>
    <t>SUNMIGHT Шлифовальный круг L312TV 125мм на липучке, без отв, зелёный, P1500</t>
  </si>
  <si>
    <t>04208</t>
  </si>
  <si>
    <t>SUNMIGHT Шлифовальная полоска L312T 70х420мм на клею без отв, зелёная, P120</t>
  </si>
  <si>
    <t>SUNMIGHT Шлифовальный материал L312T в рулонах 115мм х 50м, зелёный, P 280</t>
  </si>
  <si>
    <t>SUNMIGHT Шлифовальный материал L312T в листах 230 х 280мм, зелёный, P 40</t>
  </si>
  <si>
    <t>SUNMIGHT Шлифовальный материал L312T в листах 230 х 280мм, зелёный, P 320</t>
  </si>
  <si>
    <t>SUNMIGHT Шлифовальная полоска L312TV 115х230мм на липучке 10 отв, зелёная, P 400</t>
  </si>
  <si>
    <t>46502</t>
  </si>
  <si>
    <t>SUNMIGHT Шлифовальный круг L312 115 мм, на липучке, без отв., Р36</t>
  </si>
  <si>
    <t>SUNMIGHT Шлифовальный круг L312TV 150мм на липучке, 9 отв, зелёный, P 360</t>
  </si>
  <si>
    <t>55306</t>
  </si>
  <si>
    <t>SUNMIGHT Шлифовальная полоска L312TV 93mm x 175mm на липучке 8 отв, зелёная, P 80</t>
  </si>
  <si>
    <t>55308</t>
  </si>
  <si>
    <t>SUNMIGHT Шлифовальная полоска L312TV 93mm x 175mm на липучке 8 отв, зелёная, P 120</t>
  </si>
  <si>
    <t>55310</t>
  </si>
  <si>
    <t>SUNMIGHT Шлифовальная полоска L312TV 93mm x 175mm на липучке 8 отв, зелёная, P 180</t>
  </si>
  <si>
    <t>55311</t>
  </si>
  <si>
    <t>SUNMIGHT Шлифовальная полоска L312TV 93mm x 175mm на липучке 8 отв, зелёная, P 220</t>
  </si>
  <si>
    <t>55314</t>
  </si>
  <si>
    <t>SUNMIGHT Шлифовальная полоска L312TV 93mm x 175mm на липучке 8 отв, зелёная, P 320</t>
  </si>
  <si>
    <t>SUNMIGHT Шлифовальная полоска L312TV 70х125мм на липучке без отв, зелёная, P 40</t>
  </si>
  <si>
    <t>SUNMIGHT Шлифовальная полоска L312TV 70х125мм на липучке без отв, зелёная, P 60</t>
  </si>
  <si>
    <t>SUNMIGHT Шлифовальная полоска L312TV 70х125мм на липучке без отв, зелёная, P 80</t>
  </si>
  <si>
    <t>SUNMIGHT Шлифовальная полоска L312TV 70х125мм на липучке без отв, зелёная, P 240</t>
  </si>
  <si>
    <t>SUNMIGHT Шлифовальная полоска L312TV 70х125мм на липучке без отв, зелёная, P 320</t>
  </si>
  <si>
    <t>SUNMIGHT Шлифовальная полоска L312TV 70х125мм на липучке без отв, зелёная, P 500</t>
  </si>
  <si>
    <t>SUNMIGHT Шлифовальная полоска L312TV 70х125мм на липучке 8 отв, зелёная, P 40</t>
  </si>
  <si>
    <t>SUNMIGHT Шлифовальная полоска L312TV 70х125мм на липучке 8 отв, зелёная, P 60</t>
  </si>
  <si>
    <t>SUNMIGHT Шлифовальная полоска L312TV 70х125мм на липучке 8 отв, зелёная, P 80</t>
  </si>
  <si>
    <t>SUNMIGHT Шлифовальная полоска L312TV 70х125мм на липучке 8 отв, зелёная, P 100</t>
  </si>
  <si>
    <t>SUNMIGHT Шлифовальная полоска L312TV 70х125мм на липучке 8 отв, зелёная, P 180</t>
  </si>
  <si>
    <t>SUNMIGHT Шлифовальная полоска L312TV 70х125мм на липучке 8 отв, зелёная, P 240</t>
  </si>
  <si>
    <t>SUNMIGHT Шлифовальная полоска L312TV 70х125мм на липучке 8 отв, зелёная, P 320</t>
  </si>
  <si>
    <t>SUNMIGHT Шлифовальная полоска L312TV 70х125мм на липучке 8 отв, зелёная, P 500</t>
  </si>
  <si>
    <t>SUNMIGHT Шлифовальная полоска L312TV 70х125мм на липучке 8 отв, зелёная, P 600</t>
  </si>
  <si>
    <t>SUNMIGHT Шлифовальная полоска L312TV 70х198мм на липучке 8 отв, зелёная, P 60</t>
  </si>
  <si>
    <t>SUNMIGHT Шлифовальная полоска L312TV 70х198мм на липучке 8 отв, зелёная, P 600</t>
  </si>
  <si>
    <t>SUNMIGHT Шлифовальная полоска L312TV 70х198мм на липучке без отв, зелёная, P 40</t>
  </si>
  <si>
    <t>SUNMIGHT Шлифовальная полоска L312TV 70х198мм на липучке без отв, зелёная, P 60</t>
  </si>
  <si>
    <t>SUNMIGHT Шлифовальная полоска L312TV 70х198мм на липучке без отв, зелёная, P 100</t>
  </si>
  <si>
    <t>SUNMIGHT Шлифовальная полоска L312TV 70х198мм на липучке без отв, зелёная, P 150</t>
  </si>
  <si>
    <t>SUNMIGHT Шлифовальная полоска L312TV 70х198мм на липучке без отв, зелёная, P 320</t>
  </si>
  <si>
    <t>SUNMIGHT Шлифовальная полоска L312TV 70х198мм на липучке без отв, зелёная, P 400</t>
  </si>
  <si>
    <t>SUNMIGHT Шлифовальная полоска L312TV 70х198мм на липучке без отв, зелёная, P 600</t>
  </si>
  <si>
    <t>43510</t>
  </si>
  <si>
    <t>SUNMIGHT Шлиф. круг GOLD 76мм на липучке, без отв, золотистый, P180</t>
  </si>
  <si>
    <t>43512</t>
  </si>
  <si>
    <t>SUNMIGHT Шлиф. круг GOLD 76мм на липучке, без отв, золотистый, P240</t>
  </si>
  <si>
    <t>43514</t>
  </si>
  <si>
    <t>SUNMIGHT Шлиф. круг GOLD 76мм на липучке, без отв, золотистый, P320</t>
  </si>
  <si>
    <t>43516</t>
  </si>
  <si>
    <t>SUNMIGHT Шлиф. круг GOLD 76мм на липучке, без отв, золотисты, P400</t>
  </si>
  <si>
    <t>SUNMIGHT Шлифовальный круг B312TV 150мм на липучке, 9 отв, золотистый, P 800</t>
  </si>
  <si>
    <t>SUNMIGHT Шлифовальный круг B312TV 150мм на липучке, 9 отв, золотистый, P 1200</t>
  </si>
  <si>
    <t>SUNMIGHT Шлифовальная полоска B312TV 70х125мм на липучке без отв, золотистая, P 60</t>
  </si>
  <si>
    <t>SUNMIGHT Шлифовальная полоска B312TV 70х125мм на липучке без отв, золотистая, P 80</t>
  </si>
  <si>
    <t>SUNMIGHT Шлифовальная полоска B312TV 70х125мм на липучке без отв, золотистая, P 100</t>
  </si>
  <si>
    <t>SUNMIGHT Шлифовальная полоска B312TV 70х125мм на липучке без отв, золотистая, P 120</t>
  </si>
  <si>
    <t>SUNMIGHT Шлифовальная полоска B312TV 70х125мм на липучке без отв, золотистая, P 150</t>
  </si>
  <si>
    <t>SUNMIGHT Шлифовальная полоска B312TV 70х125мм на липучке без отв, золотистая, P 180</t>
  </si>
  <si>
    <t>SUNMIGHT Шлифовальная полоска B312TV 70х125мм на липучке без отв, золотистая, P 240</t>
  </si>
  <si>
    <t>SUNMIGHT Шлифовальная полоска B312TV 70х125мм на липучке без отв, золотистая, P 320</t>
  </si>
  <si>
    <t>SUNMIGHT Шлифовальная полоска B312TV 70х125мм на липучке без отв, золотистая, P 500</t>
  </si>
  <si>
    <t>SUNMIGHT Шлифовальная полоска B312TV 70х125мм на липучке без отв, золотистая, P 600</t>
  </si>
  <si>
    <t>SUNMIGHT Шлифовальная полоска B312TV 70х125мм на липучке 8 отв, золотистая, P 60</t>
  </si>
  <si>
    <t>SUNMIGHT Шлифовальная полоска B312TV 70х125мм на липучке 8 отв, золотистая, P 80</t>
  </si>
  <si>
    <t>SUNMIGHT Шлифовальная полоска B312TV 70х125мм на липучке 8 отв, золотистая, P 100</t>
  </si>
  <si>
    <t>SUNMIGHT Шлифовальная полоска B312TV 70х125мм на липучке 8 отв, золотистая, P 120</t>
  </si>
  <si>
    <t>SUNMIGHT Шлифовальная полоска B312TV 70х125мм на липучке 8 отв, золотистая, P 180</t>
  </si>
  <si>
    <t>SUNMIGHT Шлифовальная полоска B312TV 70х125мм на липучке 8 отв, золотистая, P 240</t>
  </si>
  <si>
    <t>SUNMIGHT Шлифовальная полоска B312TV 70х125мм на липучке 8 отв, золотистая, P 320</t>
  </si>
  <si>
    <t>SUNMIGHT Шлифовальная полоска B312TV 70х125мм на липучке 8 отв, золотистая, P 400</t>
  </si>
  <si>
    <t>SUNMIGHT Шлифовальная полоска B312TV 70х125мм на липучке 8 отв, золотистая, P 500</t>
  </si>
  <si>
    <t>SUNMIGHT Шлифовальная полоска B312TV 70х125мм на липучке 8 отв, золотистая, P 600</t>
  </si>
  <si>
    <t>SUNMIGHT Шлифовальная полоска B312TV 70х198мм на липучке 8 отв, золотистая, P 100</t>
  </si>
  <si>
    <t>SUNMIGHT Шлифовальная полоска B312TV 70х198мм на липучке 8 отв, золотистая, P 400</t>
  </si>
  <si>
    <t>SUNMIGHT Шлифовальная полоска B312TV 70х198мм на липучке без отв, золотистая, P 100</t>
  </si>
  <si>
    <t>SUNMIGHT Шлифовальная полоска B312TV 70х198мм на липучке без отв, золотистая, P 150</t>
  </si>
  <si>
    <t>SUNMIGHT Шлифовальная полоска B312TV 70х198мм на липучке без отв, золотистая, P 320</t>
  </si>
  <si>
    <t>SUNMIGHT Шлифовальная полоска B312TV 70х198мм на липучке без отв, золотистая, P 400</t>
  </si>
  <si>
    <t>SUNMIGHT Шлифовальная полоска B312TV 70х198мм на липучке без отв, золотистая, P 500</t>
  </si>
  <si>
    <t>SUNMIGHT Шлифовальная полоска B312TV 70х198мм на липучке без отв, золотистая, P 600</t>
  </si>
  <si>
    <t>Sunshine</t>
  </si>
  <si>
    <t>SUNSHINE Паста для блеска M3 Fine Grade Compound, 250 мл</t>
  </si>
  <si>
    <t>SUNSHINE Паста для блеска M3 Fine Grade Compound, 1 л</t>
  </si>
  <si>
    <t>U-pol</t>
  </si>
  <si>
    <t>DIS/D</t>
  </si>
  <si>
    <t>U-POL D Пластичная шпатлевка с алюминием, 1,3л, диспенсер, серебристый</t>
  </si>
  <si>
    <t>U-POL S2082 HS Прозрачный Лак 2:1, 5 л</t>
  </si>
  <si>
    <t>U-POL S20 Удалитель «Рыбьих глаз» , 0,25 л</t>
  </si>
  <si>
    <t xml:space="preserve"> </t>
  </si>
  <si>
    <t>SAND6/5</t>
  </si>
  <si>
    <t>U-POL MAXIMUM Ручная шлифовальная машинка</t>
  </si>
  <si>
    <t>SANDBG</t>
  </si>
  <si>
    <t>U-POL MAXIMUM Гибкий шланг и мешок для пыли</t>
  </si>
  <si>
    <t>Vibac</t>
  </si>
  <si>
    <t>0031019</t>
  </si>
  <si>
    <t>Vibac Маскирующая лента 310, 120 ° С (30 мин), 19мм x 50м</t>
  </si>
  <si>
    <t>Felisatti</t>
  </si>
  <si>
    <t>PA4/20EC</t>
  </si>
  <si>
    <t>Felisatti Универ.полир.машинка,многофункц.электр.,диам.диска 160мм., 400-2000об/мин, 1200Вт,2,7 кг.</t>
  </si>
  <si>
    <t>Прочее</t>
  </si>
  <si>
    <t>066380</t>
  </si>
  <si>
    <t>Протирочные салфетки Escon crepe 30*38см</t>
  </si>
  <si>
    <t>067066</t>
  </si>
  <si>
    <t>Протирочные салфетки Escon print 30*38см</t>
  </si>
  <si>
    <t>068001</t>
  </si>
  <si>
    <t>Протирочные салфетки poly-wipe 32*36см</t>
  </si>
  <si>
    <t>068421</t>
  </si>
  <si>
    <t>Протирочные салфетки tiger blue 30*38см</t>
  </si>
  <si>
    <t>6134/5</t>
  </si>
  <si>
    <t>Staubfix Протирочная салфетка soft XL, 38*45cm, 10шт/уп</t>
  </si>
  <si>
    <t>Цена распродажи</t>
  </si>
  <si>
    <t>на товары по сниженной цене</t>
  </si>
  <si>
    <t>RoxelPro Зачистной круг ROXPRO QCD 50мм, керамика, Р80</t>
  </si>
  <si>
    <t>RoxelPro Зачистной круг ROXPRO QCD 50мм, керамика, Р120</t>
  </si>
  <si>
    <t>RoxelPro Лепестковый круг ROXTOP 125 х 22мм, цирконат, конический, Р120</t>
  </si>
  <si>
    <t>RoxelPro Зачистной круг ROXPRO QCD 75мм, керамика, Р80</t>
  </si>
  <si>
    <t>RoxelPro Зачистной круг ROXPRO QCD 75мм, керамика, Р120</t>
  </si>
  <si>
    <t>RoxelPro Торцевая лепестковая абразивная щётка ROXTOP 150х30х32мм, Р40</t>
  </si>
  <si>
    <t>RoxelPro Торцевая лепестковая абразивная щётка ROXTOP 150х30х32мм, Р60</t>
  </si>
  <si>
    <t>RoxelPro Торцевая лепестковая абразивная щётка ROXTOP 150х30х32мм, Р80</t>
  </si>
  <si>
    <t>RoxelPro Торцевая лепестковая абразивная щётка ROXTOP 150х30х32мм, Р120</t>
  </si>
  <si>
    <t>RoxelPro Торцевая лепестковая абразивная щётка ROXTOP 150х30х32мм, Р240</t>
  </si>
  <si>
    <t>RoxelPro Торцевая лепестковая абразивная щётка ROXTOP 150х30х32мм, Р320</t>
  </si>
  <si>
    <t>RoxelPro Торцевая лепестковая абразивная щётка ROXTOP 150х50х32мм, Р40</t>
  </si>
  <si>
    <t>RoxelPro Торцевая лепестковая абразивная щётка ROXTOP 150х50х32мм, Р60</t>
  </si>
  <si>
    <t>RoxelPro Торцевая лепестковая абразивная щётка ROXTOP 150х50х32мм, Р80</t>
  </si>
  <si>
    <t>RoxelPro Торцевая лепестковая абразивная щётка ROXTOP 150х50х32мм, Р120</t>
  </si>
  <si>
    <t>RoxelPro Торцевая лепестковая абразивная щётка ROXTOP 150х50х32мм, Р240</t>
  </si>
  <si>
    <t>RoxelPro Торцевая лепестковая абразивная щётка ROXTOP 150х50х32мм, Р320</t>
  </si>
  <si>
    <t>RoxelPro Лепестковая абразивная щётка ROXTOP на шпинделе 30х10х6мм, Р40</t>
  </si>
  <si>
    <t>RoxelPro Лепестковая абразивная щётка ROXTOP на шпинделе 30х10х6мм, Р60</t>
  </si>
  <si>
    <t>RoxelPro Лепестковая абразивная щётка ROXTOP на шпинделе 30х20х6мм, Р40</t>
  </si>
  <si>
    <t>RoxelPro Лепестковая абразивная щётка ROXTOP на шпинделе 30х20х6мм, Р60</t>
  </si>
  <si>
    <t>RoxelPro Лепестковая абразивная щётка ROXTOP на шпинделе 40х10х6мм, Р40</t>
  </si>
  <si>
    <t>RoxelPro Лепестковая абразивная щётка ROXTOP на шпинделе 40х10х6мм, Р60</t>
  </si>
  <si>
    <t>RoxelPro Лепестковая абразивная щётка ROXTOP на шпинделе 40х10х6мм, Р80</t>
  </si>
  <si>
    <t>RoxelPro Лепестковая абразивная щётка ROXTOP на шпинделе 40х10х6мм, Р120</t>
  </si>
  <si>
    <t>RoxelPro Лепестковая абразивная щётка ROXTOP на шпинделе 50х10х6мм, Р40</t>
  </si>
  <si>
    <t>RoxelPro Лепестковая абразивная щётка ROXTOP на шпинделе 50х10х6мм, Р60</t>
  </si>
  <si>
    <t>RoxelPro Лепестковая абразивная щётка ROXTOP на шпинделе 50х10х6мм, Р80</t>
  </si>
  <si>
    <t>RoxelPro Лепестковая абразивная щётка ROXTOP на шпинделе 50х10х6мм, Р120</t>
  </si>
  <si>
    <t>RoxelPro Лепестковая абразивная щётка ROXTOP на шпинделе 50х20х6мм, Р40</t>
  </si>
  <si>
    <t>RoxelPro Лепестковая абразивная щётка ROXTOP на шпинделе 50х20х6мм, Р60</t>
  </si>
  <si>
    <t>RoxelPro Лепестковая абразивная щётка ROXTOP на шпинделе 50х20х6мм, Р80</t>
  </si>
  <si>
    <t>RoxelPro Лепестковая абразивная щётка ROXTOP на шпинделе 50х20х6мм, Р120</t>
  </si>
  <si>
    <t>RoxelPro Лепестковая абразивная щётка ROXTOP на шпинделе 80х15х6мм, Р40</t>
  </si>
  <si>
    <t>RoxelPro Лепестковая абразивная щётка ROXTOP на шпинделе 80х15х6мм, Р60</t>
  </si>
  <si>
    <t>RoxelPro Лепестковая абразивная щётка ROXTOP на шпинделе 80х15х6мм, Р80</t>
  </si>
  <si>
    <t>RoxelPro Лепестковая абразивная щётка ROXTOP на шпинделе 80х15х6мм, Р120</t>
  </si>
  <si>
    <t>RoxelPro Лепестковая абразивная щётка ROXTOP с креплением М14 125х20мм , Р40</t>
  </si>
  <si>
    <t>RoxelPro Лепестковая абразивная щётка ROXTOP с креплением М14 125х20мм , Р60</t>
  </si>
  <si>
    <t>RoxelPro Лепестковая абразивная щётка ROXTOP с креплением М14 125х20мм , Р80</t>
  </si>
  <si>
    <t>RoxelPro Лепестковая абразивная щётка ROXTOP с креплением М14 125х20мм , Р120</t>
  </si>
  <si>
    <t>RoxelPro Отрезной круг ROXTOP HARD CUT 125 x 1.0 x 22мм, Т41, нерж.сталь, металл</t>
  </si>
  <si>
    <t>RoxelPro Отрезной круг ROXTOP FAST CUT 125 x 1.0 x 22мм, Т41, нерж.сталь, металл</t>
  </si>
  <si>
    <t>25 / 250 шт.</t>
  </si>
  <si>
    <t>RoxelPro Отрезной круг ROXTOP HARD CUT 125 x 1.6 x 22мм, Т41, нерж.сталь, металл</t>
  </si>
  <si>
    <t>RoxelPro Отрезной круг ROXTOP HARD CUT 125 x 2.5 x 22мм, Т41, нерж.сталь, металл</t>
  </si>
  <si>
    <t>RoxelPro Отрезной круг ROXTOP HARD CUT 125 x 3.0 x 22мм, Т41, нерж.сталь, металл</t>
  </si>
  <si>
    <t>RoxelPro Абразивная губка Softback 140 x 115мм, Medium</t>
  </si>
  <si>
    <t>20 / 200 шт.</t>
  </si>
  <si>
    <t>RoxelPro Абразивная губка Softback 140 x 115мм, Fine</t>
  </si>
  <si>
    <t>RoxelPro Абразивная губка Softback 140 x 115мм, Super Fine</t>
  </si>
  <si>
    <t>RoxelPro Абразивная губка Softback 140 x 115мм, Ultra Fine</t>
  </si>
  <si>
    <t>RoxelPro Абразивная губка Softback 140 x 115мм, Micro Fine</t>
  </si>
  <si>
    <t>RoxelPro Липкое противопылевое покрытие ROXTOP на водной основе, 25 л, прозрачное</t>
  </si>
  <si>
    <t>Комбинезоны</t>
  </si>
  <si>
    <t>Шлифовальный материал K15F в рулонах 100мм х 10м</t>
  </si>
  <si>
    <t>Шлифовальный материал K15F в рулонах 120мм х 10м</t>
  </si>
  <si>
    <t>RoxelPro Шпиндель для валиков 100мм, М14</t>
  </si>
  <si>
    <t>Торцевые лепестковые щётки (КЛ)</t>
  </si>
  <si>
    <t>Лепестковые щётки на шпинделе (КЛО)</t>
  </si>
  <si>
    <t>RoxelPro Крепёжная гайка для торцевой лепестковой щётки КЛ ø 25мм</t>
  </si>
  <si>
    <t>RoxelPro Паста  для очистки рук от краски ROXTOP, тюбик 250 мл.</t>
  </si>
  <si>
    <t>RoxelPro Абразивная полировальная паста ROXTOP FAST CUT (зелёный колпачёк), быстрая, 1кг</t>
  </si>
  <si>
    <t>RoxelPro Абразивная полировальная паста ROXTOP EXTRA FINE (жёлтый колпачёк), тонкая, 1кг</t>
  </si>
  <si>
    <t>RoxelPro Антиголограммная паста ROXTOP ULTRA FINE (синий колпачёк), сверхтонкая, 1кг</t>
  </si>
  <si>
    <t>кор: 2 шт.</t>
  </si>
  <si>
    <t>82106</t>
  </si>
  <si>
    <t>82107</t>
  </si>
  <si>
    <t>82108</t>
  </si>
  <si>
    <t>82109</t>
  </si>
  <si>
    <t>82110</t>
  </si>
  <si>
    <t>82112</t>
  </si>
  <si>
    <t>82114</t>
  </si>
  <si>
    <t>82116</t>
  </si>
  <si>
    <t>82117</t>
  </si>
  <si>
    <t>82118</t>
  </si>
  <si>
    <t>82206</t>
  </si>
  <si>
    <t>82207</t>
  </si>
  <si>
    <t>82208</t>
  </si>
  <si>
    <t>82209</t>
  </si>
  <si>
    <t>82210</t>
  </si>
  <si>
    <t>82212</t>
  </si>
  <si>
    <t>82214</t>
  </si>
  <si>
    <t>82216</t>
  </si>
  <si>
    <t>82217</t>
  </si>
  <si>
    <t>82218</t>
  </si>
  <si>
    <t>82306</t>
  </si>
  <si>
    <t>82307</t>
  </si>
  <si>
    <t>82308</t>
  </si>
  <si>
    <t>82309</t>
  </si>
  <si>
    <t>82310</t>
  </si>
  <si>
    <t>82312</t>
  </si>
  <si>
    <t>82314</t>
  </si>
  <si>
    <t>82316</t>
  </si>
  <si>
    <t>Гибкие абразивные круги HOOKIT™ на вспененной основе</t>
  </si>
  <si>
    <t>Защитные пленки для автопромышленности</t>
  </si>
  <si>
    <t>33540</t>
  </si>
  <si>
    <t>3М Гибкий Абразивный Круг Hookit™ на вспененной основе,  150мм, Р800, 20 шт./кор.</t>
  </si>
  <si>
    <t>33541</t>
  </si>
  <si>
    <t>3М Гибкий Абразивный Круг Hookit™ на вспененной основе, 150мм, Р1000, 20 шт./кор.</t>
  </si>
  <si>
    <t>33542</t>
  </si>
  <si>
    <t>3М Гибкий Абразивный Круг Hookit™ на вспененной основе, 150мм, Р1200, 20 шт./кор.</t>
  </si>
  <si>
    <t>33543</t>
  </si>
  <si>
    <t>3М Гибкий Абразивный Круг Hookit™ на вспененной основе, 150мм, Р1500, 20 шт./кор.</t>
  </si>
  <si>
    <t>33544</t>
  </si>
  <si>
    <t>3М Гибкий Абразивный Круг Hookit™ на вспененной основе, 150мм, Р2000, 20 шт./кор.</t>
  </si>
  <si>
    <t>07480/05528</t>
  </si>
  <si>
    <t>Полировочные круги на липучке 260L</t>
  </si>
  <si>
    <t>Полировочные круги на липучке диам. 150 мм, 9 отверстий</t>
  </si>
  <si>
    <t>62011</t>
  </si>
  <si>
    <t>3М 260 L 801A P1500</t>
  </si>
  <si>
    <t>62015</t>
  </si>
  <si>
    <t>3М 260 L 801A P600</t>
  </si>
  <si>
    <t>102405</t>
  </si>
  <si>
    <t>Шлифовальный блок SUNBLOCK 100х68х25мм, 4-х сторонний</t>
  </si>
  <si>
    <t>102406</t>
  </si>
  <si>
    <t>102407</t>
  </si>
  <si>
    <t>102408</t>
  </si>
  <si>
    <t>102409</t>
  </si>
  <si>
    <t>102410</t>
  </si>
  <si>
    <t>102411</t>
  </si>
  <si>
    <t>102205</t>
  </si>
  <si>
    <t>Шлифовальный блок SUNBLOCK 123х98х12,5мм, 2-х сторонний</t>
  </si>
  <si>
    <t>102206</t>
  </si>
  <si>
    <t>102207</t>
  </si>
  <si>
    <t>102208</t>
  </si>
  <si>
    <t>102209</t>
  </si>
  <si>
    <t>102210</t>
  </si>
  <si>
    <t>102211</t>
  </si>
  <si>
    <t>102412</t>
  </si>
  <si>
    <t>102413</t>
  </si>
  <si>
    <t>P280</t>
  </si>
  <si>
    <t>102212</t>
  </si>
  <si>
    <t>102213</t>
  </si>
  <si>
    <t>RoxelPro Нетканый абразивный материал 152х229мм FINE, зелёный</t>
  </si>
  <si>
    <t>RoxelPro Нетканый абразивный материал 152х229мм MICRO FINE, светло-серый</t>
  </si>
  <si>
    <t>RoxelPro Нетканый абразивный материал 115мм х10м FINE, зелёный</t>
  </si>
  <si>
    <t>RoxelPro Нетканый абразивный материал 115мм х10м MICRO FINE, светло-серый</t>
  </si>
  <si>
    <t>RoxelPro Нетканый абразивный материал 150мм FINE, зелёный</t>
  </si>
  <si>
    <t>15 шт.</t>
  </si>
  <si>
    <t>RoxelPro Нетканый абразивный материал 150мм VERY FINE, красный</t>
  </si>
  <si>
    <t>RoxelPro Нетканый абразивный материал 150мм ULTRA FINE, серый</t>
  </si>
  <si>
    <t>RoxelPro Нетканый абразивный материал 150мм MICRO FINE, светло-серый</t>
  </si>
  <si>
    <t>Шлифовальный круг SUN NET X313T 125мм на липучке, сетка</t>
  </si>
  <si>
    <t>Шлифовальный круг SUN NET X313T 150мм на липучке, сетка</t>
  </si>
  <si>
    <t>Шлифовальная полоска SUN NET X313T 70х420мм на липучке, сетка</t>
  </si>
  <si>
    <t>Шлифовальный круг FILM L312T 125мм на липучке, 8 отв, зелёный</t>
  </si>
  <si>
    <t>Шлифовальный круг FILM L312T+ 125мм на липучке, 8 отв, зелёный</t>
  </si>
  <si>
    <t>Шлифовальный круг FILM L312T 150мм на липучке, 7 отв, зелёный</t>
  </si>
  <si>
    <t>Шлифовальный круг FILM L312T+ 150мм на липучке, 7 отв, зелёный</t>
  </si>
  <si>
    <t>Шлифовальный круг FILM L312T 150мм на липучке, 9 отв, зелёный</t>
  </si>
  <si>
    <t>Шлифовальный круг FILM L312T+ 150мм на липучке, 9 отв, зелёный</t>
  </si>
  <si>
    <t>Шлифовальный круг FILM L312T 150мм на липучке, 15 отв, зелёный</t>
  </si>
  <si>
    <t>Шлифовальный круг FILM L312T+ 150мм на липучке, 15 отв, зелёный</t>
  </si>
  <si>
    <t>Шлифовальная полоска FILM L312T 70х420мм на липучке без отв, зелёная</t>
  </si>
  <si>
    <t>Шлифовальная полоска FILM L312T 70х420мм на липучке 14 отв, зелёная</t>
  </si>
  <si>
    <t>Шлифовальная полоска FILM L312T 81х133мм на липучке 8 отв, зелёная</t>
  </si>
  <si>
    <t>Шлифовальная полоска FILM L312T 115х230мм на липучке 10 отв, зелёная</t>
  </si>
  <si>
    <t>Шлифовальный материал FILM L312T в листах 230 х 280мм, зелёный</t>
  </si>
  <si>
    <t>Шлифовальный материал FILM L312T в рулонах 70мм х 50м, зелёный</t>
  </si>
  <si>
    <t>Шлифовальный материал FILM L312T в рулонах 115мм х 50м, зелёный</t>
  </si>
  <si>
    <t>Шлифовальный материал FILM L312T в рулонах 70мм х 50м на липучке, зелёный</t>
  </si>
  <si>
    <t>Шлифовальный материал FILM L312T в рулонах 115мм х 50м на липучке, зелёный</t>
  </si>
  <si>
    <t>Шлиф. бумага FILM L312T Soft Flex Pad перфорир. рулон 114мм х 25м, 200 шт. 114 х 125мм</t>
  </si>
  <si>
    <t>Шлифовальный круг GOLD B312T 125мм на липучке, 8 отв, золотистый</t>
  </si>
  <si>
    <t>Шлифовальный круг GOLD B312T 150мм на липучке, 7 отв, золотистый</t>
  </si>
  <si>
    <t>Шлифовальный круг GOLD B312T 150мм на липучке, 9 отв, золотистый</t>
  </si>
  <si>
    <t>Шлифовальный круг GOLD B312T 150мм на липучке, 15 отв, золотистый</t>
  </si>
  <si>
    <t>Шлифовальная полоска GOLD B312T 70х420мм на липучке без отв, золотистая</t>
  </si>
  <si>
    <t>Шлифовальная полоска GOLD B312T 70х420мм на липучке 14 отв, золотистая</t>
  </si>
  <si>
    <t>Шлифовальная полоска GOLD B312T 81х133мм на липучке 8 отв, золотистая</t>
  </si>
  <si>
    <t>Шлифовальная бумага GOLD B312T в листах 230х280мм, золотистая</t>
  </si>
  <si>
    <t>Шлифовальная бумага GOLD B312T в рулонах 115мм х 50м, золотистая</t>
  </si>
  <si>
    <t>Шлифовальная бумага GOLD B312T в рулонах 70мм х 50м, на липучке, золотистая</t>
  </si>
  <si>
    <t>Шлиф. бумага GOLD B312T Soft Flex перфорир. рулон 114мм х 25м, 200 шт. 114 х 125мм</t>
  </si>
  <si>
    <t>Гибкий шлифовальный круг SUNFLEX L210T 150мм на липучке, 15 отв., синий</t>
  </si>
  <si>
    <t>Гибкий шлифовальный круг SUNFLEX L210T 150мм на липучке, 15 отв., жёлтый</t>
  </si>
  <si>
    <t>Гибкий шлифовальный круг SUNFLEX L210T 150мм на липучке, 15 отв., оранжевый</t>
  </si>
  <si>
    <t>Гибкий шлифовальный лист SUNFLEX L210T 130х170мм, синий</t>
  </si>
  <si>
    <t>Гибкий шлифовальный лист SUNFLEX L210T 130х170мм, жёлтый</t>
  </si>
  <si>
    <t>Гибкий шлифовальный лист SUNFLEX L210T 130х170мм, оранжевый</t>
  </si>
  <si>
    <t>Шлифовальный круг SUNFOAM S33SF 125мм на липучке, без отв.</t>
  </si>
  <si>
    <t>Шлифовальный круг SUNFOAM S33SF 150мм на липучке, без отв.</t>
  </si>
  <si>
    <t>RoxelPro Лепестковый круг ROXONE 125 х 22мм, цирконат, конический, Р40</t>
  </si>
  <si>
    <t>RoxelPro Лепестковый круг ROXONE 125 х 22мм, цирконат, конический, Р60</t>
  </si>
  <si>
    <t>RoxelPro Лепестковый круг ROXONE 125 х 22мм, цирконат, конический, Р80</t>
  </si>
  <si>
    <t>RoxelPro Лепестковая абразивная щётка ROXTOP II с креплением М14 125х20мм , Р40</t>
  </si>
  <si>
    <t>RoxelPro Лепестковая абразивная щётка ROXTOP II с креплением М14 125х20мм , Р60</t>
  </si>
  <si>
    <t>RoxelPro Лепестковая абразивная щётка ROXTOP II с креплением М14 125х20мм , Р80</t>
  </si>
  <si>
    <t>RoxelPro Лепестковая абразивная щётка ROXTOP II с креплением М14 125х20мм , Р120</t>
  </si>
  <si>
    <t xml:space="preserve">Зачистные круги Cubitron™ II Roloc™  </t>
  </si>
  <si>
    <t>Гибкие абразивные листы в рулонах</t>
  </si>
  <si>
    <t>Шлифовальные ленты Cubitron™ II</t>
  </si>
  <si>
    <t>50393</t>
  </si>
  <si>
    <t>Мягкая M8  Временно недоступна</t>
  </si>
  <si>
    <t>50394</t>
  </si>
  <si>
    <t>Жесткая M8</t>
  </si>
  <si>
    <t>Круг Зачистной  Cubitron™ II Roloc, 786C, 50 мм, 36+, 15шт./кор., 6 кор./уп.</t>
  </si>
  <si>
    <t>Круг Зачистной  Cubitron™ II Roloc, 786C, 50 мм, 60+, 15шт./кор., 6 кор./уп.</t>
  </si>
  <si>
    <t>Круг Зачистной  Cubitron™ II Roloc, 786C, 50 мм, 80+, 15шт./кор., 6 кор./уп.</t>
  </si>
  <si>
    <t>Круг Зачистной  Cubitron™ II Roloc, 786C, 75 мм, 36+, 15шт./кор., 6 кор./уп.</t>
  </si>
  <si>
    <t>Круг Зачистной  Cubitron™ II Roloc, 786C, 75 мм, 60+, 15шт./кор., 6 кор./уп.</t>
  </si>
  <si>
    <t>Круг Зачистной  Cubitron™ II Roloc, 786C, 75 мм, 80+, 15шт./кор., 6 кор./уп.</t>
  </si>
  <si>
    <t>35109</t>
  </si>
  <si>
    <t>3M™ Гибкие Абразивные Листы в рулонах, 35109,  13,9 см х 11,4 см, P320, 20 листов в рулоне, 4 рул./кор.</t>
  </si>
  <si>
    <t>35110</t>
  </si>
  <si>
    <t>3M™ Гибкие Абразивные Листы в рулонах, 35110,  13,9 см х 11,4 см, P400, 20 листов в рулоне, 4 рул./кор.</t>
  </si>
  <si>
    <t>35111</t>
  </si>
  <si>
    <t>3M™ Гибкие Абразивные Листы в рулонах, 35111,  13,9 см х 11,4 см, P600, 20 листов в рулоне, 4 рул./кор.</t>
  </si>
  <si>
    <t>35112</t>
  </si>
  <si>
    <t>3M™ Гибкие Абразивные Листы в рулонах, 35112,  13,9 см х 11,4 см, P800, 20 листов в рулоне, 4 рул./кор.</t>
  </si>
  <si>
    <t>35113</t>
  </si>
  <si>
    <t>3M™ Гибкие Абразивные Листы в рулонах, 35113,  13,9 см х 11,4 см, P1000, 20 листов в рулоне, 4 рул./кор.</t>
  </si>
  <si>
    <t>35114</t>
  </si>
  <si>
    <t>3M™ Гибкие Абразивные Листы в рулонах, 35114,  13,9 см х 11,4 см, P1200, 20 листов в рулоне, 4 рул./кор.</t>
  </si>
  <si>
    <t>35115</t>
  </si>
  <si>
    <t>3M™ Гибкие Абразивные Листы в рулонах, 35115,  13,9 см х 11,4 см, P1500, 20 листов в рулоне, 4 рул./кор.</t>
  </si>
  <si>
    <t>35116</t>
  </si>
  <si>
    <t>3M™ Гибкие Абразивные Листы в рулонах, 35116,  13,9 см х 11,4 см,Р2000, 20 листов в рулоне, 4 рул./кор.</t>
  </si>
  <si>
    <t>33443</t>
  </si>
  <si>
    <t>Лента Шлифовальная Cubitron™ II 786F, 12.7 мм x 457.2мм, 36+, 10 шт./кор., 5 кор./уп.</t>
  </si>
  <si>
    <t>Лента Шлифовальная Cubitron™ II 786F, 12.7 мм x 457.2мм, 60+, 10 шт./кор., 5 кор./уп.</t>
  </si>
  <si>
    <t>Лента Шлифовальная Cubitron™ II 786F, 12.7 мм x 457.2мм, 80+, 10 шт./кор., 5 кор./уп.</t>
  </si>
  <si>
    <t>Лента Шлифовальная Cubitron™ II 786F, 10 мм x 330 мм, 36+, 10 шт./кор., 5 кор./уп.</t>
  </si>
  <si>
    <t>Лента Шлифовальная Cubitron™ II 786F, 10 мм x 330 мм, 60+, 10 шт./кор., 5 кор./уп.</t>
  </si>
  <si>
    <t>Лента Шлифовальная Cubitron™ II 786F, 10 мм x 330 мм, 80+, 10 шт./кор., 5 кор./уп.</t>
  </si>
  <si>
    <t>51815</t>
  </si>
  <si>
    <t>Паста Fastcut Plus Extreme абразивная полиров., 1кг.</t>
  </si>
  <si>
    <t>RoxelPro Отрезной круг ROXTOP UNI CUT 125 x 1.0 x 22мм, Т41, нерж.сталь, металл</t>
  </si>
  <si>
    <t>51426</t>
  </si>
  <si>
    <t>3M Круг Абразивный Hookit 737U Cubitron™ II c мультипылеотводом,320+, 150 мм, 50 шт./кор., 5 кор./уп.</t>
  </si>
  <si>
    <t>51424</t>
  </si>
  <si>
    <t>3M Круг Абразивный Hookit 737U Cubitron™ II c мультипылеотводом,240+, 150 мм, 50 шт./кор., 5 кор./уп.</t>
  </si>
  <si>
    <t>3M Круг Абразивный Hookit 737U Cubitron™ II c мультипылеотводом,220+, 150 мм, 50 шт./кор., 5 кор./уп.</t>
  </si>
  <si>
    <t>3M Круг Абразивный Hookit 737U Cubitron™ II c мультипылеотводом,180+, 150 мм, 50 шт./кор., 5 кор./уп.</t>
  </si>
  <si>
    <t>3M Круг Абразивный Hookit 737U Cubitron™ II c мультипылеотводом,120+, 150 мм, 50 шт./кор., 5 кор./уп.</t>
  </si>
  <si>
    <t>3M Круг Абразивный Hookit 737U  Cubitron™ II c мультипылеотводом,80+,150 мм, 50 шт./кор., 5 кор./уп.</t>
  </si>
  <si>
    <t>3M Hookit 737U Полоска абразивная Purple+, 320+, 70 мм x 396 мм (Cubitron II)</t>
  </si>
  <si>
    <t>3M Hookit 737U Полоска абразивная Purple+, 240+, 70 мм x 396 мм (Cubitron II)</t>
  </si>
  <si>
    <t>SATAjet X 5500 HVLP с RPS сменным стаканом 0.6л / 0.9л и шарнирным соединением</t>
  </si>
  <si>
    <t>SATAjet X 5500 HVLP DIGITAL с RPS сменным стаканом 0.6л / 0.9л и шарнирным соединением</t>
  </si>
  <si>
    <t>SATAjet X 5500 RP с RPS сменным стаканом 0.6л / 0.9л и шарнирным соединением</t>
  </si>
  <si>
    <t>SATAjet X 5500 RP DIGITAL с RPS сменным стаканом 0.6л / 0.9л и шарнирным соединением</t>
  </si>
  <si>
    <t>SATA Сменный комплект дюз (головка, сопло, игла) для jet X 5500 HVLP</t>
  </si>
  <si>
    <t>Изм. цены %</t>
  </si>
  <si>
    <t>RoxelPro Отрезной круг ROXTOP UNI CUT 125 x 1.6 x 22мм, Т41, нерж.сталь, металл</t>
  </si>
  <si>
    <t>RoxelPro Отрезной круг ROXTOP UNI CUT 125 x 2.5 x 22мм, Т41, нерж.сталь, металл</t>
  </si>
  <si>
    <t>RoxelPro Отрезной круг ROXTOP UNI CUT 125 x 3.0 x 22мм, Т41, нерж.сталь, металл</t>
  </si>
  <si>
    <t>RoxelPro Отрезной круг ROXTOP UNI CUT 150 x 1.6 x 22мм, Т41, нерж.сталь, металл</t>
  </si>
  <si>
    <t>RoxelPro Отрезной круг ROXTOP UNI CUT 180 x 1.8 x 22мм, Т41, нерж.сталь, металл</t>
  </si>
  <si>
    <t>RoxelPro Отрезной круг ROXTOP UNI CUT 180 x 3.0 x 22мм, Т41, нерж.сталь, металл</t>
  </si>
  <si>
    <t>RoxelPro Отрезной круг ROXTOP UNI CUT 230 x 2.0 x 22мм, Т41, нерж.сталь, металл</t>
  </si>
  <si>
    <t>RoxelPro Отрезной круг ROXTOP UNI CUT 230 x 3.0 x 22мм, Т41, нерж.сталь, металл</t>
  </si>
  <si>
    <t>RoxelPro Зачистной круг ROXTOP UNI CUT 125 x 6.4 x 22мм, Т27, нерж.сталь, металл</t>
  </si>
  <si>
    <t>RoxelPro Зачистной круг ROXTOP UNI CUT 180 x 6.4 x 22мм, Т27, нерж.сталь, металл</t>
  </si>
  <si>
    <t>RoxelPro Зачистной круг ROXTOP UNI CUT 230 x 6.4 x 22мм, Т27, нерж.сталь, металл</t>
  </si>
  <si>
    <t>кор: 25 шт.</t>
  </si>
  <si>
    <t>RoxelPro Торцевая лепестковая абразивная щётка ROXTOP 150x30x25мм, Р40</t>
  </si>
  <si>
    <t>RoxelPro Торцевая лепестковая абразивная щётка ROXTOP 150x30x25мм, Р60</t>
  </si>
  <si>
    <t>RoxelPro Торцевая лепестковая абразивная щётка ROXTOP 150x30x25мм, Р80</t>
  </si>
  <si>
    <t>RoxelPro Торцевая лепестковая абразивная щётка ROXTOP 150x30x25мм, Р120</t>
  </si>
  <si>
    <t>RoxelPro Торцевая лепестковая абразивная щётка ROXTOP 150x30x25мм, Р180</t>
  </si>
  <si>
    <t>RoxelPro Торцевая лепестковая абразивная щётка ROXTOP 150x30x25мм, Р220</t>
  </si>
  <si>
    <t>RoxelPro Торцевая лепестковая абразивная щётка ROXTOP 150x30x25мм, Р240</t>
  </si>
  <si>
    <t>RoxelPro Торцевая лепестковая абразивная щётка ROXTOP 150x30x25мм, Р320</t>
  </si>
  <si>
    <t>RoxelPro Торцевая лепестковая абразивная щётка ROXTOP 150x30x25мм, Р400</t>
  </si>
  <si>
    <t>RoxelPro Торцевая лепестковая абразивная щётка ROXTOP 150x30x25мм, Р600</t>
  </si>
  <si>
    <t>RPTAP/AL</t>
  </si>
  <si>
    <t>RAPTOR Усилитель адгезии</t>
  </si>
  <si>
    <t>RPTEP/AL</t>
  </si>
  <si>
    <t>RAPTOR Грунт протравливающий</t>
  </si>
  <si>
    <t>EASY3/1</t>
  </si>
  <si>
    <t>EASY 3 Шпатлевка пластичная универсальная</t>
  </si>
  <si>
    <t>1,1 л</t>
  </si>
  <si>
    <t>Клей полиуретан. термоакт. Однокомпонентный черный</t>
  </si>
  <si>
    <t>06002</t>
  </si>
  <si>
    <t>3M™ Finesse-it™ Паста Полировальная, особо тонкая, № 06002, 3.785 л/бут</t>
  </si>
  <si>
    <t>13084</t>
  </si>
  <si>
    <t>3M™ Finesse-it™ Паста Полировальная, средняя, № 13084, 3.785 л/бут</t>
  </si>
  <si>
    <t>RoxelPro Контурная лента ROXTOP 3мм х 55м, зелёная</t>
  </si>
  <si>
    <t>10 / 350 шт.</t>
  </si>
  <si>
    <t>RoxelPro Трафаретная лента 25мм х 14м</t>
  </si>
  <si>
    <t>1 / 10 шт.</t>
  </si>
  <si>
    <t>RoxelPro Лента для переноса эмблем 50мм х 300мм</t>
  </si>
  <si>
    <t>RoxelPro Лента-герметик 9мм х 10м</t>
  </si>
  <si>
    <t>SATA Сменный комплект дюз (головка, сопло, игла)  для jet X 5500 RP</t>
  </si>
  <si>
    <t>Гибкие абразивные листы HOOKIT™ на вспененной основе</t>
  </si>
  <si>
    <t>34337 Лист Hookit™ абразивный, гибкий, Р400, 170мм х 140мм, 25шт/кор.,5кор/уп.</t>
  </si>
  <si>
    <t>34343 Лист Hookit™ абразивный, гибкий, Р1500, 170мм х 140мм, 25шт/кор.,5кор/уп.</t>
  </si>
  <si>
    <t>34339 Лист Hookit™ абразивный, гибкий, Р600, 170мм х 140мм, 25шт/кор.,5кор/уп.</t>
  </si>
  <si>
    <t>34340 Лист Hookit™ абразивный, гибкий, Р800, 170мм х 140мм, 25шт/кор.,5кор/уп.</t>
  </si>
  <si>
    <t>34342 Лист Hookit™ абразивный, гибкий, Р1200, 170мм х 140мм, 25шт/кор.,5кор/уп.</t>
  </si>
  <si>
    <t>RLB/AL</t>
  </si>
  <si>
    <t>RAPTOR 2К Защитное покрытие повышенной прочности, аэрозоль</t>
  </si>
  <si>
    <t xml:space="preserve">RoxelPro Пурпурный зачистной круг ROXPRO Clean&amp;Strip II 150х13х13мм </t>
  </si>
  <si>
    <t>RoxelPro Отрезной круг ROXTOP ALU CUT 125 x 1.0 x 22мм, Т41, алюминий</t>
  </si>
  <si>
    <t>RoxelPro Зачистной круг ROXTOP HARD CUT 125 x 6.4 x 22мм, Т27, нерж.сталь, металл</t>
  </si>
  <si>
    <t>3M Лента 3434 малярная профессиональная, водостойкая (110°С), 18мм x50м, 48 рул/уп.</t>
  </si>
  <si>
    <t>3M Лента 3434 малярная профессиональная, водостойкая (110°С), 24мм x50м, 36 рул/уп.</t>
  </si>
  <si>
    <t>3M Лента 3434 малярная профессиональная, водостойкая (110°С) 36мм x 50м, 24 рул/уп.</t>
  </si>
  <si>
    <t>3M Лента 3434 малярная профессиональная, водостойкая (110°С), 48мм x50м, 20 рул/уп.</t>
  </si>
  <si>
    <t>3M Лента 3030 малярная, (100°С), 18мм x 50м, 48 рул/уп</t>
  </si>
  <si>
    <t>3M Лента 3030 малярная, (100°С), 24мм x 50м, 36 рул/уп</t>
  </si>
  <si>
    <t>3M Лента 3030 малярная, (100°С), 36мм x 50м, 24 рул/уп</t>
  </si>
  <si>
    <t>3M Лента 3030 малярная, (100°С), 48мм x 50м, 24 рул/уп</t>
  </si>
  <si>
    <t>3M Лента 2328 малярная стандартная, (80°С), 18 мм x 50 м, 48 рул/уп.</t>
  </si>
  <si>
    <t>3M Лента 2328 малярная стандартная, (80°С), 24 мм x 50 м, 36 рул./уп.</t>
  </si>
  <si>
    <t>3M Лента 2328 малярная стандартная, (80°С), 36 мм x 50 м, 24 рул./уп.</t>
  </si>
  <si>
    <t>3M Лента 2328 малярная стандартная, (80°С), 48 мм x 50 м, 24 рул./уп.</t>
  </si>
  <si>
    <t>SATAminijet 1000 K HVLP с нижней подачей материала, наружное соединение G 1/4"</t>
  </si>
  <si>
    <t>RoxelPro Однокомпонентный распыляемый герметик, бежевый, картридж 290мл</t>
  </si>
  <si>
    <t>RoxelPro Оправка 125мм на липучке, М14, для полировальных кругов 145-150мм, жёсткая</t>
  </si>
  <si>
    <t>RoxelPro Оправка 150мм на липучке, М14, для полировальных кругов 180-200мм, жёсткая</t>
  </si>
  <si>
    <t>RoxelPro Оправка 125мм на липучке, М14, для полировальных кругов 145-150мм, средней жёсткости</t>
  </si>
  <si>
    <t>82706</t>
  </si>
  <si>
    <t>Шлифовальный материал SUN NET X313T в рулонах 115мм х 10м на липучке, сетка</t>
  </si>
  <si>
    <t>82707</t>
  </si>
  <si>
    <t>82708</t>
  </si>
  <si>
    <t>82709</t>
  </si>
  <si>
    <t>82710</t>
  </si>
  <si>
    <t>82712</t>
  </si>
  <si>
    <t>82714</t>
  </si>
  <si>
    <t>82716</t>
  </si>
  <si>
    <t>RoxelPro Нетканый валик ROXTOP 100 х 50 х 19мм, Coarse</t>
  </si>
  <si>
    <t>2 / 180 шт.</t>
  </si>
  <si>
    <t>RoxelPro Нетканый валик ROXTOP 100 х 50 х 19мм, Medium</t>
  </si>
  <si>
    <t>RoxelPro Нетканый валик ROXTOP 100 х 50 х 19мм, Fine</t>
  </si>
  <si>
    <t>104508</t>
  </si>
  <si>
    <t>Шлифовальный круг WHITE B322T 125мм на липучке, без отв, белёсый</t>
  </si>
  <si>
    <t>104509</t>
  </si>
  <si>
    <t>104510</t>
  </si>
  <si>
    <t>104511</t>
  </si>
  <si>
    <t>104512</t>
  </si>
  <si>
    <t>104514</t>
  </si>
  <si>
    <t>104516</t>
  </si>
  <si>
    <t>PCMB/AL</t>
  </si>
  <si>
    <t>POWER CAN Эмаль матовая</t>
  </si>
  <si>
    <t>Черный мат</t>
  </si>
  <si>
    <t>RoxelPro Нетканый прессованный круг ROXPRO 75х6х6мм, 2A, Medium</t>
  </si>
  <si>
    <t>RoxelPro Нетканый прессованный круг ROXPRO 75х6х6мм, 2S, Fine</t>
  </si>
  <si>
    <t>RoxelPro Нетканый прессованный круг ROXPRO 75х6х6мм, 3S, Fine</t>
  </si>
  <si>
    <t>RoxelPro Нетканый прессованный круг ROXPRO 75х6х6мм, 6A, Medium</t>
  </si>
  <si>
    <t>RoxelPro Нетканый прессованный круг ROXPRO 75х6х6мм, 8A, Coarse</t>
  </si>
  <si>
    <t>RoxelPro Нетканый прессованный круг ROXPRO 150х3х13мм, 6A, Medium</t>
  </si>
  <si>
    <t>кор: 15 шт.</t>
  </si>
  <si>
    <t>RoxelPro Нетканый прессованный круг ROXPRO 150х6х13мм, 2A, Medium</t>
  </si>
  <si>
    <t>RoxelPro Нетканый прессованный круг ROXPRO 150х6х13мм, 2S, Fine</t>
  </si>
  <si>
    <t>RoxelPro Нетканый прессованный круг ROXPRO 150х6х13мм, 3S, Fine</t>
  </si>
  <si>
    <t>RoxelPro Нетканый прессованный круг ROXPRO 150х6х13мм, 6A, Medium</t>
  </si>
  <si>
    <t>RoxelPro Нетканый прессованный круг ROXPRO 150х6х13мм, 8A, Coarse</t>
  </si>
  <si>
    <t>RoxelPro Нетканый прессованный круг ROXPRO 150х13х13мм, 2A, Medium</t>
  </si>
  <si>
    <t>RoxelPro Нетканый прессованный круг ROXPRO 150х13х13мм, 2S, Fine</t>
  </si>
  <si>
    <t>RoxelPro Нетканый прессованный круг ROXPRO 150х25х13мм, 2S, Fine</t>
  </si>
  <si>
    <t>RoxelPro Нетканый прессованный круг ROXPRO 115х6х22мм, Triммable, 3S, Fine</t>
  </si>
  <si>
    <t>RoxelPro Нетканый прессованный круг ROXPRO 115х6х22мм, Triммable, 6A, Medium</t>
  </si>
  <si>
    <t>RoxelPro Нетканый прессованный круг ROXPRO 115х6х22мм, Triммable, 8A, Coarse</t>
  </si>
  <si>
    <t>RoxelPro Нетканый прессованный круг ROXPRO 115х13х22мм, Triммable, 2A, Medium</t>
  </si>
  <si>
    <t>RoxelPro Нетканый прессованный круг ROXPRO 115х13х22мм, Triммable, 2S, Fine</t>
  </si>
  <si>
    <t>RoxelPro Быстросъёмный нетканый прессованный круг ROXPRO 50х6мм, 2A, Medium</t>
  </si>
  <si>
    <t>RoxelPro Быстросъёмный нетканый прессованный круг ROXPRO 50х6мм, 2S, Fine</t>
  </si>
  <si>
    <t>RoxelPro Быстросъёмный нетканый прессованный круг ROXPRO 50х6мм, 3S, Fine</t>
  </si>
  <si>
    <t>RoxelPro Быстросъёмный нетканый прессованный круг ROXPRO 50х6мм, 6A, Medium</t>
  </si>
  <si>
    <t>RoxelPro Быстросъёмный нетканый прессованный круг ROXPRO 50х6мм, 8A, Coarse</t>
  </si>
  <si>
    <t>RoxelPro Быстросъёмный нетканый прессованный круг ROXPRO 50х13мм, 2A, Medium</t>
  </si>
  <si>
    <t>RoxelPro Быстросъёмный нетканый прессованный круг ROXPRO 50х13мм, 2S, Fine</t>
  </si>
  <si>
    <t>RoxelPro Быстросъёмный нетканый прессованный круг ROXPRO 75х6мм, 2A, Medium</t>
  </si>
  <si>
    <t>RoxelPro Быстросъёмный нетканый прессованный круг ROXPRO 75х6мм, 2S, Fine</t>
  </si>
  <si>
    <t>RoxelPro Быстросъёмный нетканый прессованный круг ROXPRO 75х6мм, 3S, Fine</t>
  </si>
  <si>
    <t>RoxelPro Быстросъёмный нетканый прессованный круг ROXPRO 75х6мм, 6A, Medium</t>
  </si>
  <si>
    <t>RoxelPro Быстросъёмный нетканый прессованный круг ROXPRO 75х6мм, 8A, Coarse</t>
  </si>
  <si>
    <t>RoxelPro Быстросъёмный нетканый прессованный круг ROXPRO 75х13мм, 2A, Medium</t>
  </si>
  <si>
    <t>кор: 5 шт.</t>
  </si>
  <si>
    <t>RoxelPro Быстросъёмный нетканый прессованный круг ROXPRO 75х13мм, 2S, Fine</t>
  </si>
  <si>
    <t>Круги нетканые прессованные ROXPRO BX</t>
  </si>
  <si>
    <t>RoxelPro Нетканый прессованный круг ROXPRO BX 50x6x6мм, 3S, Fine</t>
  </si>
  <si>
    <t>RoxelPro Нетканый прессованный круг ROXPRO BX 50x13x6мм, 2S, Fine</t>
  </si>
  <si>
    <t>RoxelPro Нетканый прессованный круг ROXPRO BX 75x6x6мм, 3S, Fine</t>
  </si>
  <si>
    <t>RoxelPro Нетканый прессованный круг ROXPRO BX 150x6x13мм, 3S, Fine</t>
  </si>
  <si>
    <t>RoxelPro Нетканый прессованный круг ROXPRO BX 150x13x13мм, 2S, Fine</t>
  </si>
  <si>
    <t>RoxelPro Нетканый прессованный круг ROXPRO BX 115x13x22мм, Triммable, 2S, Fine</t>
  </si>
  <si>
    <t>RoxelPro Нетканый прессованный круг ROXPRO BX 125x13x22мм, Triммable, 2S, Fine</t>
  </si>
  <si>
    <t>RoxelPro Быстросъёмный нетканый прессованный круг ROXPRO BX 50x6мм, 3S, Fine</t>
  </si>
  <si>
    <t>RoxelPro Быстросъёмный нетканый прессованный круг ROXPRO BX 50x13мм, 2S, Fine</t>
  </si>
  <si>
    <t>RoxelPro Быстросъёмный нетканый прессованный круг ROXPRO BX 75x6мм, 3S, Fine</t>
  </si>
  <si>
    <t>Круги нетканые прессованные ROXPRO VX</t>
  </si>
  <si>
    <t>RoxelPro Нетканый прессованный круг ROXPRO VX 50x6x6мм, 5A, Medium</t>
  </si>
  <si>
    <t>RoxelPro Нетканый прессованный круг ROXPRO VX 50x6x6мм, 7A, Medium</t>
  </si>
  <si>
    <t>RoxelPro Нетканый прессованный круг ROXPRO VX 50x13x6мм, 5A, Medium</t>
  </si>
  <si>
    <t>RoxelPro Нетканый прессованный круг ROXPRO VX 75x6x6мм, 5A, Medium</t>
  </si>
  <si>
    <t>RoxelPro Нетканый прессованный круг ROXPRO VX 75x6x6мм, 7A, Medium</t>
  </si>
  <si>
    <t>RoxelPro Нетканый прессованный круг ROXPRO VX 150x6x13мм, 5A, Medium</t>
  </si>
  <si>
    <t>RoxelPro Нетканый прессованный круг ROXPRO VX 150x6x13мм, 7A, Medium</t>
  </si>
  <si>
    <t>RoxelPro Нетканый прессованный круг ROXPRO VX 150x13x13мм, 5A, Medium</t>
  </si>
  <si>
    <t>RoxelPro Нетканый прессованный круг ROXPRO VX 115x13x22мм, Triммable, 5A, Medium</t>
  </si>
  <si>
    <t>RoxelPro Нетканый прессованный круг ROXPRO VX 125x13x22мм, Triммable, 5A, Medium</t>
  </si>
  <si>
    <t>RoxelPro Быстросъёмный нетканый прессованный круг ROXPRO VX 50x6мм, 5A, Medium</t>
  </si>
  <si>
    <t>RoxelPro Быстросъёмный нетканый прессованный круг ROXPRO VX 50x6мм, 7A, Medium</t>
  </si>
  <si>
    <t>RoxelPro Быстросъёмный нетканый прессованный круг ROXPRO VX 50x13мм, 5A, Medium</t>
  </si>
  <si>
    <t>RoxelPro Быстросъёмный нетканый прессованный круг ROXPRO VX 75x6мм, 5A, Medium</t>
  </si>
  <si>
    <t>RoxelPro Быстросъёмный нетканый прессованный круг ROXPRO VX 75x6мм, 7A, Medium</t>
  </si>
  <si>
    <t>CVLFM015075</t>
  </si>
  <si>
    <t>Abrex Защитная жесткая прокладка, диаметр 75 мм, без отверстий для круга 50075</t>
  </si>
  <si>
    <t>CVLFM147300</t>
  </si>
  <si>
    <t>Abrex Защитная жесткая прокладка, диаметр 150 мм, без отверстий</t>
  </si>
  <si>
    <t>SWMP15207F2</t>
  </si>
  <si>
    <t>Abrex Оправка TWISTER 150мм на липучке, 5/16"+М8, 7 отв, мягкая</t>
  </si>
  <si>
    <t>SWMP15209F2</t>
  </si>
  <si>
    <t>Abrex Оправка TWISTER 150мм на липучке, 5/16"+М8, 9 отв, мягкая</t>
  </si>
  <si>
    <t>RoxelPro Отрезной круг ROXTOP UNI CUT 405 x 4.0 x 32мм, Т41, металл</t>
  </si>
  <si>
    <t>RoxelPro Зачистной круг ROXTOP FAST CUT 125 x 6.4 x 22мм, Т27, нерж.сталь, металл</t>
  </si>
  <si>
    <t>1013.1350</t>
  </si>
  <si>
    <t>Защитное покрытие RAPTOR</t>
  </si>
  <si>
    <t>RLB/S4-TR</t>
  </si>
  <si>
    <t>RAPTOR 2K 3:1 Защитное покрытие повышенной прочности + Антискользящая добавка RLTR/SM</t>
  </si>
  <si>
    <t>3.8л + 200г</t>
  </si>
  <si>
    <t>RLT/S4-TR</t>
  </si>
  <si>
    <t>REP/AL</t>
  </si>
  <si>
    <t>RAPTOR Грунт эпоксидный антикоррозийнный в 2К аэрозоле</t>
  </si>
  <si>
    <t>EXSOF/1</t>
  </si>
  <si>
    <t>EXTRA SOFT Шпатлевка легкошлифуемая универсальная</t>
  </si>
  <si>
    <t>Бледно-желтый</t>
  </si>
  <si>
    <t>07481/05527</t>
  </si>
  <si>
    <t>RoxelPro Нетканый прессованный круг ROXPRO 75х3х6мм, 6A, Medium</t>
  </si>
  <si>
    <t>RoxelPro Нетканый прессованный круг ROXPRO 125x6x13мм, 2S, Fine</t>
  </si>
  <si>
    <t>RoxelPro Нетканый прессованный круг ROXPRO 125x6x13мм, 3S, Fine</t>
  </si>
  <si>
    <t>RoxelPro Нетканый прессованный круг ROXPRO 125х6х22мм, Triммable, 3S, Fine</t>
  </si>
  <si>
    <t>RoxelPro Нетканый прессованный круг ROXPRO 125х6х22мм, Triммable, 6A, Medium</t>
  </si>
  <si>
    <t>RoxelPro Нетканый прессованный круг ROXPRO 125х6х22мм, Triммable, 8A, Coarse</t>
  </si>
  <si>
    <t>RoxelPro Нетканый прессованный круг ROXPRO 125х13х22мм, Triммable, 2A, Medium</t>
  </si>
  <si>
    <t>RoxelPro Нетканый прессованный круг ROXPRO 125х13х22мм, Triммable, 2S, Fine</t>
  </si>
  <si>
    <t>96327</t>
  </si>
  <si>
    <t>P5000</t>
  </si>
  <si>
    <t>96227</t>
  </si>
  <si>
    <t>RoxelPro Шерстяной полировальник из натуральной овечьей шерсти на липучке 133мм</t>
  </si>
  <si>
    <t>RoxelPro Шерстяной полировальник из натуральной овечьей шерсти на липучке 180мм</t>
  </si>
  <si>
    <t>1 / 102 шт.</t>
  </si>
  <si>
    <t>RoxelPro Фильтр-воронка ROXTOP для краски, 190 µ</t>
  </si>
  <si>
    <t>RoxelPro Маскирующая бумага ROXTOP, 200мм х 300м</t>
  </si>
  <si>
    <t>RoxelPro Маскирующая бумага ROXTOP, 450мм х 300м</t>
  </si>
  <si>
    <t>RoxelPro Маскирующая бумага ROXTOP, 600мм х 300м</t>
  </si>
  <si>
    <t>RoxelPro Маскирующая бумага ROXTOP, 900мм х 300м</t>
  </si>
  <si>
    <t>RoxelPro Маскирующая бумага ROXTOP, 1200мм х 300м</t>
  </si>
  <si>
    <t>RoxelPro Маскирующая бумага ROXONE, 420мм х 200м</t>
  </si>
  <si>
    <t>RoxelPro Маскирующая бумага ROXONE, 620мм х 200м</t>
  </si>
  <si>
    <t>RoxelPro Маскирующая бумага ROXONE, 840мм х 200м</t>
  </si>
  <si>
    <t>RoxelPro Маскирующая бумага ROXONE, 1250мм х 200м</t>
  </si>
  <si>
    <t>RoxelPro Малярная лента ROXTOP 7095, водостойкая, УФ стойкая, 95°, синяя, 18мм х 50м</t>
  </si>
  <si>
    <t>RoxelPro Малярная лента ROXTOP 7095, водостойкая, УФ стойкая, 95°, синяя, 24мм х 50м</t>
  </si>
  <si>
    <t>RoxelPro Малярная лента ROXTOP 7095, водостойкая, УФ стойкая, 95°, синяя, 36мм х 50м</t>
  </si>
  <si>
    <t>RoxelPro Малярная лента ROXTOP 7095, водостойкая, УФ стойкая, 95°, синяя, 48мм х 50м</t>
  </si>
  <si>
    <t>3М Зачистной круг Clean'N'Strip (оправка), 150мм х 13мм</t>
  </si>
  <si>
    <t>Sunmight</t>
  </si>
  <si>
    <t>102506</t>
  </si>
  <si>
    <t>Шлифовальный круг B316 125мм на липучке, без отв, красно-коричневый</t>
  </si>
  <si>
    <t>102507</t>
  </si>
  <si>
    <t>102508</t>
  </si>
  <si>
    <t>102509</t>
  </si>
  <si>
    <t>102510</t>
  </si>
  <si>
    <t>74401</t>
  </si>
  <si>
    <t>Фибровый круг SUNDISC F959 178мм х 22мм, P24</t>
  </si>
  <si>
    <t>Фибровый круг SUNDISC F959 178мм х 22мм, P60</t>
  </si>
  <si>
    <t>Фибровый круг SUNDISC F959 178мм х 22мм, P80</t>
  </si>
  <si>
    <t>Фибровый круг SUNDISC F959 178мм х 22мм, P100</t>
  </si>
  <si>
    <t>Фибровый круг SUNDISC F959 178мм х 22мм, P120</t>
  </si>
  <si>
    <t>Тарельчатый лепестковый круг С656 125 х 22мм, зелёный, P60</t>
  </si>
  <si>
    <t>RoxelPro Сухое проявочное покрытие ROXTOP с аппликатором, чёрное, 150г.</t>
  </si>
  <si>
    <t>Шлифовальные ленты 3M™ Cubitron™ II 984F для стационарного оборудования</t>
  </si>
  <si>
    <t>Листы Scotch-Brite</t>
  </si>
  <si>
    <t>Прессованные круги Scotch-Brite™ CP-UW</t>
  </si>
  <si>
    <t>64857 Лепестковый Торцевой Конический Круг, P80, 125 мм х 22 мм, №64857, 10 шт./уп.</t>
  </si>
  <si>
    <t>984F-0060x0260-P60</t>
  </si>
  <si>
    <t>3M™ Cubitron™ II 984F Шлифовальная Лента, 60+, 60 мм х 260 мм</t>
  </si>
  <si>
    <t>1</t>
  </si>
  <si>
    <t>984F-0013x0457-P36</t>
  </si>
  <si>
    <t>3M™ Cubitron™ II 984F Шлифовальная Лента, 36+, 13 мм х 457 мм</t>
  </si>
  <si>
    <t>984F-0013x0457-P80</t>
  </si>
  <si>
    <t>3M™ Cubitron™ II 984F Шлифовальная Лента, 80+, 13 мм х 457 мм</t>
  </si>
  <si>
    <t>984F-0020x0457-P60</t>
  </si>
  <si>
    <t>3M™ Cubitron™ II 984F Шлифовальная Лента, 60+, 20 мм х 457 мм</t>
  </si>
  <si>
    <t>984F-0030x0533-P60</t>
  </si>
  <si>
    <t>3M™ Cubitron™ II 984F Шлифовальная Лента, 60+, 30 мм х 533 мм</t>
  </si>
  <si>
    <t>984F-0013x0457-P60</t>
  </si>
  <si>
    <t>3M™ Cubitron™ II 984F Шлифовальная Лента, 60+, 13 мм х 457 мм</t>
  </si>
  <si>
    <t>984F-0020x0457-P36</t>
  </si>
  <si>
    <t>3M™ Cubitron™ II 984F Шлифовальная Лента, 36+, 20 мм х 457 мм</t>
  </si>
  <si>
    <t>984F-0200x2000-P36</t>
  </si>
  <si>
    <t>3M™ Cubitron™ II 984F Шлифовальная Лента, 36+, 200 мм х 2000 мм</t>
  </si>
  <si>
    <t>984F-0200x4000-P60</t>
  </si>
  <si>
    <t>3M™ Cubitron™ II 984F Шлифовальная Лента, 60+, 20 мм x 4000 мм</t>
  </si>
  <si>
    <t>984F-0150x2720-P36</t>
  </si>
  <si>
    <t>3M™ Cubitron™ II 984F Шлифовальная Лента, 36+, 150 мм х 2720 мм</t>
  </si>
  <si>
    <t>984F-0075x2000-P36</t>
  </si>
  <si>
    <t>3M™ Cubitron™ II 984F Шлифовальная Лента, 36+, 75 мм х 2000 мм</t>
  </si>
  <si>
    <t>984F-0050x0915-P36</t>
  </si>
  <si>
    <t>3M™ Cubitron™ II 984F Шлифовальная Лента, 36+, 50 мм х 915 мм</t>
  </si>
  <si>
    <t>984F-0150x2500-P36</t>
  </si>
  <si>
    <t>3M™ Cubitron™ II 984F Шлифовальная Лента, 36+, 150 мм х 2500 мм</t>
  </si>
  <si>
    <t>984F-0120x2500-P36</t>
  </si>
  <si>
    <t>3M™ Cubitron™ II 984F Шлифовальная Лента, 36+, 120 мм х 2500 мм</t>
  </si>
  <si>
    <t>984F-0150x2000-P36</t>
  </si>
  <si>
    <t>3M™ Cubitron™ II 984F Шлифовальная Лента, 36+, 150 мм х 2000 мм</t>
  </si>
  <si>
    <t>984F-0075x2000-P60</t>
  </si>
  <si>
    <t>3M™ Cubitron™ II 984F Шлифовальная Лента, 60+, 75 мм х 2000 мм</t>
  </si>
  <si>
    <t>984F-0150x2000-P60</t>
  </si>
  <si>
    <t>3M™ Cubitron™ II 984F Шлифовальная Лента, 60+, 150 мм х 2000 мм</t>
  </si>
  <si>
    <t>984F-0150x2000-P80</t>
  </si>
  <si>
    <t>3M™ Cubitron™ II 984F Шлифовальная Лента, 80+, 150 мм х 2000 мм</t>
  </si>
  <si>
    <t>984F-0075x2250-P36</t>
  </si>
  <si>
    <t>3M™ Cubitron™ II 984F Шлифовальная Лента, 36+, 75 мм х 2250 мм</t>
  </si>
  <si>
    <t>984F-0100x9000-P80</t>
  </si>
  <si>
    <t>3M™ Cubitron™ II 984F Шлифовальная Лента, 80+, 100 мм х 9000 мм</t>
  </si>
  <si>
    <t>984F-0050x1250-P36</t>
  </si>
  <si>
    <t>3M™ Cubitron™ II 984F Шлифовальная Лента, 36+, 50 мм х 1250 мм</t>
  </si>
  <si>
    <t>984F-0050x1250-P60</t>
  </si>
  <si>
    <t>3M™ Cubitron™ II 984F Шлифовальная Лента, 60+, 50 мм х 1250 мм</t>
  </si>
  <si>
    <t>984F-0050x1250-P80</t>
  </si>
  <si>
    <t>3M™ Cubitron™ II 984F Шлифовальная Лента, 80+, 50 мм х 1250 мм</t>
  </si>
  <si>
    <t>984F-0150x2500-P80</t>
  </si>
  <si>
    <t>3M™ Cubitron™ II 984F Шлифовальная Лента, 80+, 150 мм х 2500 мм</t>
  </si>
  <si>
    <t>984F-0150x2500-P60</t>
  </si>
  <si>
    <t>3M™ Cubitron™ II 984F Шлифовальная Лента, 60+, 150 мм х 2500 мм</t>
  </si>
  <si>
    <t>984F-0050x0915-P60</t>
  </si>
  <si>
    <t>3M™ Cubitron™ II 984F Шлифовальная Лента, 60+, 50 мм х 915 мм</t>
  </si>
  <si>
    <t>984F-0050x0915-P80</t>
  </si>
  <si>
    <t>3M™ Cubitron™ II 984F Шлифовальная Лента, 80+,+ 50 мм х 915 мм</t>
  </si>
  <si>
    <t>984F-0050x1600-P36</t>
  </si>
  <si>
    <t>3M™ Cubitron™ II 984F Шлифовальная Лента, 36+, 50 мм х 1600 мм</t>
  </si>
  <si>
    <t>984F-0050x1600-P60</t>
  </si>
  <si>
    <t>3M™ Cubitron™ II 984F Шлифовальная Лента, 60+, 50 мм х 1600 мм</t>
  </si>
  <si>
    <t>984F-0050x1600-P80</t>
  </si>
  <si>
    <t>3M™ Cubitron™ II 984F Шлифовальная Лента, 80+, 50 мм х 1600 мм</t>
  </si>
  <si>
    <t>984F-0120x6760-P60</t>
  </si>
  <si>
    <t>3M™ Cubitron™ II 984F Шлифовальная Лента, 60+, 120 мм х 6760 мм</t>
  </si>
  <si>
    <t>984F-0075x1970-P36</t>
  </si>
  <si>
    <t>3M™ Cubitron™ II 984F Шлифовальная Лента, 36+, 75 мм х 1970 мм</t>
  </si>
  <si>
    <t>984F-0150x3500-P60</t>
  </si>
  <si>
    <t>3M™ Cubitron™ II 984F Шлифовальная Лента, 60+, 150 мм х 3500 мм</t>
  </si>
  <si>
    <t>984F-0040x2500-P60</t>
  </si>
  <si>
    <t>3M™ Cubitron™ II 984F Шлифовальная Лента, 60+, 40 мм х 2500 мм</t>
  </si>
  <si>
    <t>984F-0150x2250-P36</t>
  </si>
  <si>
    <t>3M™ Cubitron™ II 984F Шлифовальная Лента, 36+, 150 мм х 2250 мм</t>
  </si>
  <si>
    <t>984F-0300x2000-P36</t>
  </si>
  <si>
    <t>3M™ Cubitron™ II 984F Шлифовальная Лента, 36+, 150 мм х 3500 мм</t>
  </si>
  <si>
    <t>984F-0300x2000-P80</t>
  </si>
  <si>
    <t>3M™ Cubitron™ II 984F Шлифовальная Лента, 80+, 300 мм х 2000 мм</t>
  </si>
  <si>
    <t>984F-0120x2800-P36</t>
  </si>
  <si>
    <t>3M™ Cubitron™ II 984F Шлифовальная Лента, 36+, 120 мм х 2800 мм</t>
  </si>
  <si>
    <t>984F-0150x7000-P36</t>
  </si>
  <si>
    <t>3M™ Cubitron™ II 984F Шлифовальная Лента, 36+ 150 мм x 7000 мм</t>
  </si>
  <si>
    <t>984F-0050x1800-P36</t>
  </si>
  <si>
    <t>3M™ Cubitron™ II 984F Шлифовальная Лента, 36+ 50 мм х 1800 мм</t>
  </si>
  <si>
    <t>984F-0050x2650-P36</t>
  </si>
  <si>
    <t>3M™ Cubitron™ II 984F Шлифовальная Лента, 36+, 50 мм х 2650 мм</t>
  </si>
  <si>
    <t>984F-0050x1000-P36</t>
  </si>
  <si>
    <t>3M™ Cubitron™ II 984F Шлифовальная Лента, 36+, 50 мм х 1000 мм</t>
  </si>
  <si>
    <t>984F-0050x1800-P80</t>
  </si>
  <si>
    <t>3M™ Cubitron™ II 984F Шлифовальная Лента, 80+, 50 мм х 1800 мм</t>
  </si>
  <si>
    <t>984F-0150x3000-P80</t>
  </si>
  <si>
    <t>3M™ Cubitron™ II 984F Шлифовальная Лента, 80+, 150 мм х 3000 мм</t>
  </si>
  <si>
    <t>984F-0120x3000-P120</t>
  </si>
  <si>
    <t>3M™ Cubitron™ II 984F Шлифовальная Лента, 120+, 150 мм х 3000 мм</t>
  </si>
  <si>
    <t>984F-0120x2000-P120</t>
  </si>
  <si>
    <t>3M™ Cubitron™ II 984F Шлифовальная Лента, 120+, 150 мм х 2000 мм</t>
  </si>
  <si>
    <t>984F-0100x0283-P80</t>
  </si>
  <si>
    <t>3M™ Cubitron™ II 984F Шлифовальная Лента, 80+, 100 мм х 283 мм</t>
  </si>
  <si>
    <t>984F-0100x1660-P36</t>
  </si>
  <si>
    <t>3M™ Cubitron™ II 984F Шлифовальная Лента, 36+, 100 мм х 1660 мм</t>
  </si>
  <si>
    <t>984F-0040x0618-P36</t>
  </si>
  <si>
    <t>3M™ Cubitron™ II 984F Шлифовальная Лента, 36+, 40 мм х 618 мм</t>
  </si>
  <si>
    <t>Scotch-Brite™ 7447 PRO Лист, A VFN, бордовый, 158 х 224 мм, 20 шт./уп.</t>
  </si>
  <si>
    <t>Scotch-Brite ™ 7448 PRO Лист, S UFN, светло-серый, 158 х 224 мм, 20шт./уп.</t>
  </si>
  <si>
    <t>07496</t>
  </si>
  <si>
    <t>Scotch-Brite™ 7496 Лист, A VFN, зеленый, 158 мм х 224 мм, 20 шт./уп.</t>
  </si>
  <si>
    <t>Scotch-Brite™ 7498 CF-SH Лист, F SFN, белый, 158 мм х 224 мм, 20 шт./уп.</t>
  </si>
  <si>
    <t>07440</t>
  </si>
  <si>
    <t>Scotch-Brite™ 7440 Лист, A MED, коричневый, 158 мм х 224 мм, 20 шт./уп.</t>
  </si>
  <si>
    <t>07446</t>
  </si>
  <si>
    <t>Scotch-Brite™ 7446 Лист, S MED, темно-серый, 158 мм х 224 мм, 20 шт./уп.</t>
  </si>
  <si>
    <t>Scotch-Brite™ CP-UW Круг, 7A MED 50 мм х 3 мм х 6 мм, № 03714, 60шт./кор.</t>
  </si>
  <si>
    <t>03718</t>
  </si>
  <si>
    <t>Scotch-Brite™ CP-UW Круг, 7A MED 50 мм х 13 мм х 6 мм, № 03718, 30шт./кор.</t>
  </si>
  <si>
    <t>RoxelPro Оправка для фибровых кругов 125мм, особо жёсткая, ребристая M14</t>
  </si>
  <si>
    <t>RoxelPro Оправка для фибровых кругов 125мм, жёсткая, ребристая M14</t>
  </si>
  <si>
    <t>RoxelPro Оправка для фибровых кругов 125мм, средней жёсткости, ребристая M14</t>
  </si>
  <si>
    <t>RoxelPro Оправка для фибровых кругов 125мм, мягкая M14</t>
  </si>
  <si>
    <t xml:space="preserve">RoxelPro Оправка QCD 50мм, тип R, M14 </t>
  </si>
  <si>
    <t>RoxelPro Оправка QCD  50мм, тип R, шпиндель 6мм</t>
  </si>
  <si>
    <t>RoxelPro Оправка для фибровых кругов 180мм, особо жёсткая, ребристая M14</t>
  </si>
  <si>
    <t>RoxelPro Оправка для фибровых кругов 180мм, средней жёсткости, ребристая M14</t>
  </si>
  <si>
    <t xml:space="preserve">RoxelPro Оправка QCD 75мм, тип R, M14 </t>
  </si>
  <si>
    <t>RoxelPro Оправка QCD  75мм, тип R, шпиндель 6мм</t>
  </si>
  <si>
    <t>RoxelPro Оправка для нетканых кругов 125мм, особо жёсткая, М14</t>
  </si>
  <si>
    <t>RoxelPro Оправка для шлифовальных кругов 125мм на липучке, жёсткая, М14</t>
  </si>
  <si>
    <t>RoxelPro Нитриловые перчатки ROXPRO, синие, размер M, упаковка 100 шт.</t>
  </si>
  <si>
    <t>RoxelPro Нитриловые перчатки ROXPRO, синие, размер L, упаковка 100 шт.</t>
  </si>
  <si>
    <t>RoxelPro Нитриловые перчатки ROXPRO, синие, размер XL, упаковка 100 шт.</t>
  </si>
  <si>
    <t>RoxelPro Нитриловые перчатки ROXPRO, синие, размер XXL, упаковка 90 шт.</t>
  </si>
  <si>
    <t>90 / 900 шт.</t>
  </si>
  <si>
    <t>90 шт.</t>
  </si>
  <si>
    <t>RoxelPro Нитриловые перчатки ROXTOP, чёрные/оранжевые, размер XXL, упаковка 90 шт.</t>
  </si>
  <si>
    <t>RoxelPro Нитриловые перчатки ROXONE, чёрные, размер XXL, упаковка 90 шт.</t>
  </si>
  <si>
    <t>RoxelPro Шерстяной полировальник из натуральной овечьей шерсти на липучке 75мм</t>
  </si>
  <si>
    <t>08124</t>
  </si>
  <si>
    <t>P 2500</t>
  </si>
  <si>
    <t>08125</t>
  </si>
  <si>
    <t>P 3000</t>
  </si>
  <si>
    <t>07224</t>
  </si>
  <si>
    <t>07225</t>
  </si>
  <si>
    <t>Шлиф. бумага FILM L312T+ Soft Flex Pad перфорир. рулон 114мм х 25м, 200 шт. 114 х 125мм</t>
  </si>
  <si>
    <t>Шлифовальный круг GOLD B312T+ 125мм на липучке, 8 отв, золотистый</t>
  </si>
  <si>
    <t>Шлифовальный круг GOLD B312T+ 150мм на липучке, 7 отв, золотистый</t>
  </si>
  <si>
    <t>Шлифовальный круг GOLD B312T+ 150мм на липучке, 9 отв, золотистый</t>
  </si>
  <si>
    <t>Шлифовальный круг GOLD B312T+ 150мм на липучке, 15 отв, золотистый</t>
  </si>
  <si>
    <t>Шлиф. бумага GOLD B312T+ Soft Flex перфорир. рулон 114мм х 25м, 200 шт. 114 х 125мм</t>
  </si>
  <si>
    <t>RoxelPro Поролоновый полировальник на липучке 150 х 25мм, плотный, пурпурный</t>
  </si>
  <si>
    <t>RoxelPro Поролоновый полировальник на липучке 150 х 25мм, средней плотности, оранжевый</t>
  </si>
  <si>
    <t>RoxelPro Нитриловые перчатки ROXTOP, чёрные/оранжевые, размер M, упаковка 100 шт.</t>
  </si>
  <si>
    <t>RoxelPro Нитриловые перчатки ROXTOP, чёрные/оранжевые, размер L, упаковка 100 шт.</t>
  </si>
  <si>
    <t>RoxelPro Нитриловые перчатки ROXTOP, чёрные/оранжевые, размер XL, упаковка 100 шт.</t>
  </si>
  <si>
    <t>RoxelPro Зачистной круг ROXPRO PLUS QCD 50мм, керамика, Р36</t>
  </si>
  <si>
    <t>RoxelPro Зачистной круг ROXPRO PLUS QCD 50мм, керамика, Р60</t>
  </si>
  <si>
    <t>RoxelPro Зачистной круг ROXPRO PLUS QCD 50мм, керамика, Р80</t>
  </si>
  <si>
    <t>RoxelPro Шлифовальная лента ROXPRO PLUS 10 х 330мм, керамика, Р36</t>
  </si>
  <si>
    <t>10 / 400 шт.</t>
  </si>
  <si>
    <t>RoxelPro Шлифовальная лента ROXPRO PLUS 10 х 330мм, керамика, Р60</t>
  </si>
  <si>
    <t>RoxelPro Шлифовальная лента ROXPRO PLUS 10 х 330мм, керамика, Р80</t>
  </si>
  <si>
    <t>RoxelPro Шлифовальная лента ROXPRO PLUS 13 х 457мм, керамика, Р36</t>
  </si>
  <si>
    <t>10 / 300 шт.</t>
  </si>
  <si>
    <t>RoxelPro Шлифовальная лента ROXPRO PLUS 13 х 457мм, керамика, Р60</t>
  </si>
  <si>
    <t>RoxelPro Шлифовальная лента ROXPRO PLUS 13 х 457мм, керамика, Р80</t>
  </si>
  <si>
    <t>RoxelPro Быстросъёмный Пурпурный зачистной круг ROXPRO Clean&amp;Strip II 100х13мм</t>
  </si>
  <si>
    <t>RoxelPro Пурпурный зачистной круг ROXPRO Clean&amp;Strip II 100х13х6мм на шпинделе</t>
  </si>
  <si>
    <t>RoxelPro Лепестковый круг ROXTOP ZIRCON 125 х 22мм, цирконат, конический, Р40</t>
  </si>
  <si>
    <t>RoxelPro Лепестковый круг ROXTOP ZIRCON 125 х 22мм, цирконат, конический, Р60</t>
  </si>
  <si>
    <t>RoxelPro Лепестковый круг ROXTOP ZIRCON 125 х 22мм, цирконат, конический, Р80</t>
  </si>
  <si>
    <t>RoxelPro Нетканый валик ROXPRO 110 х 100 х 19мм, Coarse</t>
  </si>
  <si>
    <t>RoxelPro Нетканый валик ROXPRO 110 х 100 х 19мм, Medium</t>
  </si>
  <si>
    <t>RoxelPro Нетканый валик ROXPRO 110 х 100 х 19мм, Fine</t>
  </si>
  <si>
    <t>SATA Сменный комплект дюз (головка, сопло, игла) для jet X 5500 HVLP PHASER</t>
  </si>
  <si>
    <t>SATA Сменный комплект дюз (головка, сопло, игла) для jet X 5500 RP PHASER</t>
  </si>
  <si>
    <t>51421</t>
  </si>
  <si>
    <t>3M Круг Абразивный Hookit 737U Cubitron™ II c мультипылеотводом,1150+, 150 мм, 50 шт./кор., 5 кор./уп.</t>
  </si>
  <si>
    <t>05814/51893</t>
  </si>
  <si>
    <t>RoxelPro Малярная лента ROXTOP 4080, бежевая, 18мм х 50м</t>
  </si>
  <si>
    <t>RoxelPro Малярная лента ROXTOP 4080, бежевая, 24мм х 50м</t>
  </si>
  <si>
    <t>RoxelPro Малярная лента ROXTOP 4080, бежевая, 36мм х 50м</t>
  </si>
  <si>
    <t>RoxelPro Малярная лента ROXTOP 4080, бежевая, 48мм х 50м</t>
  </si>
  <si>
    <t>RoxelPro Малярная лента ROXTOP 3580, коричневая, 18мм х 40м</t>
  </si>
  <si>
    <t>RoxelPro Малярная лента ROXTOP 3580, коричневая, 24мм х 40м</t>
  </si>
  <si>
    <t>RoxelPro Малярная лента ROXTOP 3580, коричневая, 36мм х 40м</t>
  </si>
  <si>
    <t>RoxelPro Малярная лента ROXTOP 3580, коричневая, 48мм х 40м</t>
  </si>
  <si>
    <t>Скидка *:</t>
  </si>
  <si>
    <t>RoxelPro Маскирующая плёнка ROXTOP 4м х 6м, 150г, 7 микрон, инд.упаковка</t>
  </si>
  <si>
    <t>RoxelPro Абразивная полировальная паста ROXTOP R10 EXTREME (белый колпачёк), очень быстрая, 1кг</t>
  </si>
  <si>
    <t>RoxelPro Малярная лента ROXTOP 3080, коричневая, 18мм х 40м</t>
  </si>
  <si>
    <t>RoxelPro Малярная лента ROXTOP 3080, коричневая, 24мм х 40м</t>
  </si>
  <si>
    <t>RoxelPro Малярная лента ROXTOP 3080, коричневая, 36мм х 40м</t>
  </si>
  <si>
    <t>RoxelPro Малярная лента ROXTOP 3080, коричневая, 48мм х 40м</t>
  </si>
  <si>
    <t>Абразивные круги Hookit™ Blue серии 325U с мультипылеотводом диам. 150 мм</t>
  </si>
  <si>
    <t>51371</t>
  </si>
  <si>
    <t>3M Круг Абразивный Hookit™ 325U c мультипылеотводом, синий, 80, 150 мм, 100 шт./кор., 5 кор./уп.</t>
  </si>
  <si>
    <t>51373</t>
  </si>
  <si>
    <t>3M Круг Абразивный Hookit™ 325U c мультипылеотводом, синий, 120, 150 мм, 100 шт./кор., 5 кор./уп.</t>
  </si>
  <si>
    <t>51375</t>
  </si>
  <si>
    <t>3M Круг Абразивный Hookit™ 325U c мультипылеотводом, синий, 180, 150 мм, 100 шт./кор., 5 кор./уп.</t>
  </si>
  <si>
    <t>51376</t>
  </si>
  <si>
    <t>3M Круг Абразивный Hookit™ 325U c мультипылеотводом, синий, 220, 150 мм, 100 шт./кор., 5 кор./уп.</t>
  </si>
  <si>
    <t>51377</t>
  </si>
  <si>
    <t>3M Круг Абразивный Hookit™ 325U c мультипылеотводом, синий, 240, 150 мм, 100 шт./кор., 5 кор./уп.</t>
  </si>
  <si>
    <t>51379</t>
  </si>
  <si>
    <t>3M Круг Абразивный Hookit™ 325U c мультипылеотводом, синий, 320, 150 мм, 100 шт./кор., 5 кор./уп.</t>
  </si>
  <si>
    <t>51381</t>
  </si>
  <si>
    <t>3M Круг Абразивный Hookit™ 325U c мультипылеотводом, синий, 400, 150 мм, 100 шт./кор., 5 кор./уп.</t>
  </si>
  <si>
    <t>51382</t>
  </si>
  <si>
    <t>3M Круг Абразивный Hookit™ 325U c мультипылеотводом, синий, 500, 150 мм, 100 шт./кор., 5 кор./уп.</t>
  </si>
  <si>
    <t>51383</t>
  </si>
  <si>
    <t>3M Круг Абразивный Hookit™ 325U c мультипылеотводом, синий, 600, 150 мм, 100 шт./кор., 5 кор./уп.</t>
  </si>
  <si>
    <t>SATAjet 1500 B HVLP с быстросменным верхним бачком 0.6л QCC</t>
  </si>
  <si>
    <t>SATAjet 1500 B RP с быстросменным верхним бачком 0.6л QCC</t>
  </si>
  <si>
    <t>SATA Сменный комплект дюз (головка, сопло, игла) для jet 1500 B HVLP</t>
  </si>
  <si>
    <t>SATA Сменный комплект дюз (головка, сопло, игла) для jet 1500 B RP</t>
  </si>
  <si>
    <t xml:space="preserve">Шлифовальные блоки SUNBLOCK </t>
  </si>
  <si>
    <t>для ручного шлифования деревянных и лакокрасочных поверхностей сложных профилей</t>
  </si>
  <si>
    <t xml:space="preserve">Сетчатый абразивный материал SUN NET X313T </t>
  </si>
  <si>
    <t>для беспыльного шлифования композитов, наполнителей, лакокрасочых материалов, пластика, цветных металлов и твёрдых пород древесины</t>
  </si>
  <si>
    <t>для удаления старого ЛКП, сухого шлифования композитов, наполнителей, лакокрасочных материалов и твёрдой древесины</t>
  </si>
  <si>
    <t xml:space="preserve">Абразивный материал на бумажной основе GOLD B312T </t>
  </si>
  <si>
    <t>для сухого шлифования наполнителей средней жёсткости, лакокрасочных материалов и твёрдой древесины</t>
  </si>
  <si>
    <t>Абразивный материал на бумажной основе B316</t>
  </si>
  <si>
    <t>для шлифования смолистых пород дерева, фанеры, мягких металлов, лакокрасочных материалов и кожи</t>
  </si>
  <si>
    <t>Абразивный материал на бумажной основе B322T</t>
  </si>
  <si>
    <t>для шлифования смолистых пород дерева, мягких металлов и лакокрасочных материалов</t>
  </si>
  <si>
    <t xml:space="preserve">Абразивный материал на бумажной основе WATERPROOF D332-D532 </t>
  </si>
  <si>
    <t>для влажного шлифования лакокрасочных материалов</t>
  </si>
  <si>
    <t xml:space="preserve">Гибкий абразивный материал SUNFLEX L210T на основе высокоэластичной синтетической плёнки </t>
  </si>
  <si>
    <t>для шлифования пластика, искусственного камня, металлов, матирования и удаления дефектов на лакокрасочных поверхностях</t>
  </si>
  <si>
    <t xml:space="preserve">Особо износостойкие круги QCD R205 </t>
  </si>
  <si>
    <t>для зачистки и зашлифовки металлических и пластмассовых поверхностей с системой крепления Roloc</t>
  </si>
  <si>
    <t xml:space="preserve">Лепестковые торцевые круги С656 с цирконатом алюминия </t>
  </si>
  <si>
    <t>для зашлифовки сварных швов и дефектов поверхности из нержавеющей и углеродистой стали, алюминия и сплавов</t>
  </si>
  <si>
    <t>RoxelPro Шлифовальный круг ROXTOP FILM 150мм на липучке, 15 отв, синий P1200</t>
  </si>
  <si>
    <t>RoxelPro Шлифовальный круг ROXTOP FILM 150мм на липучке, 15 отв, синий P1500</t>
  </si>
  <si>
    <t>Маскирующие малярные ленты</t>
  </si>
  <si>
    <t>Маскирующие плёнки</t>
  </si>
  <si>
    <t>Специальные маскирующие ленты</t>
  </si>
  <si>
    <t>Липкие покрытия для камер</t>
  </si>
  <si>
    <t>Инструмент для нанесения покрытий</t>
  </si>
  <si>
    <t>Вклейка стёкол</t>
  </si>
  <si>
    <t>Герметики</t>
  </si>
  <si>
    <t>Малярные комбинезоны</t>
  </si>
  <si>
    <t>Защита рук</t>
  </si>
  <si>
    <t>Фильтры-воронки</t>
  </si>
  <si>
    <t>Мерные ёмкости</t>
  </si>
  <si>
    <t>Ленты шлифовальные</t>
  </si>
  <si>
    <t>Нетканый абразивный материал для ручного шлифования</t>
  </si>
  <si>
    <t>Шлифовальные круги и полосы</t>
  </si>
  <si>
    <t>Абразивные губки</t>
  </si>
  <si>
    <t>Проявочные покрытия</t>
  </si>
  <si>
    <t>S2081EV/1</t>
  </si>
  <si>
    <t>S2081EV UHS Лак Diamond 2:1</t>
  </si>
  <si>
    <t>S2080EV/5</t>
  </si>
  <si>
    <t>S2081EV UHS Лак Diamond 2:2</t>
  </si>
  <si>
    <t>S2025B/3T</t>
  </si>
  <si>
    <t>S2039EV/S</t>
  </si>
  <si>
    <t>S2039EV Отвердитель стандартный</t>
  </si>
  <si>
    <t>FISH EYE Растворитель антисиликоновый</t>
  </si>
  <si>
    <t>ROC/S</t>
  </si>
  <si>
    <t>Акселератор cушки ROCKET</t>
  </si>
  <si>
    <t>RLW/AL</t>
  </si>
  <si>
    <t>RAPTOR Защитное покрытие повышенной прочности в 2К аэрозоле</t>
  </si>
  <si>
    <t>Серия аэрозолей PREMIUM</t>
  </si>
  <si>
    <t>PLAS/1</t>
  </si>
  <si>
    <t>PLAST X 1 Обезжириватель-антисиликон</t>
  </si>
  <si>
    <t>51428</t>
  </si>
  <si>
    <t>3M Круг Абразивный Hookit 737U Cubitron™ II c мультипылеотводом,400+, 150 мм, 50 шт./кор., 5 кор./уп.</t>
  </si>
  <si>
    <t>3M Hookit 737U Полоска абразивная Purple+, 400+, 70 мм x 396 мм (Cubitron II)</t>
  </si>
  <si>
    <t>RoxelPro Нетканый абразивный материал ROXTOP FAST CUT 115х230мм VERY FINE, красный</t>
  </si>
  <si>
    <t>RoxelPro Нетканый абразивный материал ROXTOP FAST CUT 115х230мм ULTRA FINE, серый</t>
  </si>
  <si>
    <t>RoxelPro Малярная лента ROXTOP 3580, зелёная, 18мм х 40м</t>
  </si>
  <si>
    <t>RoxelPro Малярная лента ROXTOP 3580, зелёная, 24мм х 40м</t>
  </si>
  <si>
    <t>RoxelPro Малярная лента ROXTOP 3580, зелёная, 36мм х 40м</t>
  </si>
  <si>
    <t>RoxelPro Малярная лента ROXTOP 3580, зелёная, 48мм х 40м</t>
  </si>
  <si>
    <t>Шлифовальный материал K15F в рулонах 100мм х 50м</t>
  </si>
  <si>
    <t>Шлифовальный материал K15F в рулонах 100мм х 5м</t>
  </si>
  <si>
    <t>для ручного шлифования древесины и цветных металлов</t>
  </si>
  <si>
    <t>Санкт-Петербург, 194362, пос.Парголово, Горское шоссе 6, логопарк "Осиновая Роща"</t>
  </si>
  <si>
    <t>RoxelPro Пурпурный зачистной круг ROXPRO Clean&amp;Strip II на оправке 115х13х22мм</t>
  </si>
  <si>
    <t>RoxelPro Пурпурный зачистной круг ROXPRO Clean&amp;Strip II на оправке 125х13х22мм</t>
  </si>
  <si>
    <t>RoxelPro Красный зачистной круг ROXTOP Rapid Stripe 75x13x13мм</t>
  </si>
  <si>
    <t>RoxelPro Красный зачистной круг ROXTOP Rapid Stripe 150x13x13мм</t>
  </si>
  <si>
    <t>RoxelPro Красный зачистной круг ROXTOP Rapid Stripe на оправке 115х13х22мм</t>
  </si>
  <si>
    <t>RoxelPro Красный зачистной круг ROXTOP Rapid Stripe на оправке 125х13х22мм</t>
  </si>
  <si>
    <t>RoxelPro Быстросъёмный красный зачистной круг ROXTOP Rapid Stripe 75х13мм</t>
  </si>
  <si>
    <t>Шлифовальные напильники 3M</t>
  </si>
  <si>
    <t>ASD Инструмент и оборудование</t>
  </si>
  <si>
    <t>Пневматический Ленточный Шлифовальный Напильник, с насадкой № 28368 для лент 13 х 457 мм, № 28366</t>
  </si>
  <si>
    <t>Стандартная насадка для ленточного напильника № 28366 для лент 13 х457 мм, № 28368</t>
  </si>
  <si>
    <t>Пневматический шлифовальный напильник для лент 10 мм х 330 мм</t>
  </si>
  <si>
    <t>Пневматический шлифовальный напильник для лент 13 мм х 457 мм</t>
  </si>
  <si>
    <t>RoxelPro Нетканый прессованный круг ROXPRO BX 50x6x6мм, 4A, Fine</t>
  </si>
  <si>
    <t>RoxelPro Нетканый прессованный круг ROXPRO BX 50x13x6мм, 3S, Fine</t>
  </si>
  <si>
    <t>RoxelPro Нетканый прессованный круг ROXPRO BX 60x13x6мм, 3S, Fine</t>
  </si>
  <si>
    <t>RoxelPro Нетканый прессованный круг ROXPRO BX 75x6x6мм, 2S, Fine</t>
  </si>
  <si>
    <t>RoxelPro Нетканый прессованный круг ROXPRO BX 75x6x6мм, 4A, Fine</t>
  </si>
  <si>
    <t>RoxelPro Нетканый прессованный круг ROXPRO BX 75x6x6мм, 6A, Medium</t>
  </si>
  <si>
    <t>RoxelPro Нетканый прессованный круг ROXPRO BX 75x6x6мм, 8A, Medium</t>
  </si>
  <si>
    <t>RoxelPro Нетканый прессованный круг ROXPRO BX 150x6x13мм, 2S, Fine</t>
  </si>
  <si>
    <t>RoxelPro Нетканый прессованный круг ROXPRO BX 150x6x13мм, 4A, Fine</t>
  </si>
  <si>
    <t>RoxelPro Нетканый прессованный круг ROXPRO BX 150x6x13мм, 6A, Medium</t>
  </si>
  <si>
    <t>RoxelPro Нетканый прессованный круг ROXPRO BX 150x6x13мм, 8A, Medium</t>
  </si>
  <si>
    <t>RoxelPro Нетканый прессованный круг ROXPRO BX 150x13x13мм, 3S, Fine</t>
  </si>
  <si>
    <t>RoxelPro Нетканый прессованный круг ROXPRO BX 150x25x25мм, 2A, Medium</t>
  </si>
  <si>
    <t>RoxelPro Нетканый прессованный круг ROXPRO BX 150x25x25мм, 2S, Fine</t>
  </si>
  <si>
    <t>RoxelPro Нетканый прессованный круг ROXPRO BX 115x13x22мм, Triммable, 3S, Fine</t>
  </si>
  <si>
    <t>RoxelPro Нетканый прессованный круг ROXPRO BX 125x13x22мм, Triммable, 3S, Fine</t>
  </si>
  <si>
    <t>RoxelPro Быстросъёмный нетканый прессованный круг ROXPRO BX 50x6мм, 4A, Fine</t>
  </si>
  <si>
    <t>RoxelPro Быстросъёмный нетканый прессованный круг ROXPRO BX 50x13мм, 3S, Fine</t>
  </si>
  <si>
    <t>RoxelPro Быстросъёмный нетканый прессованный круг ROXPRO BX 60x13мм, 3S, Fine</t>
  </si>
  <si>
    <t>RoxelPro Быстросъёмный нетканый прессованный круг ROXPRO BX 75x6мм, 2A, Medium</t>
  </si>
  <si>
    <t>RoxelPro Быстросъёмный нетканый прессованный круг ROXPRO BX 75x6мм, 2S, Fine</t>
  </si>
  <si>
    <t>RoxelPro Быстросъёмный нетканый прессованный круг ROXPRO BX 75x6мм, 4A, Fine</t>
  </si>
  <si>
    <t>RoxelPro Быстросъёмный нетканый прессованный круг ROXPRO BX 75x6мм, 6A, Medium</t>
  </si>
  <si>
    <t>RoxelPro Быстросъёмный нетканый прессованный круг ROXPRO BX 75x6мм, 8A, Medium</t>
  </si>
  <si>
    <t>RoxelPro Лепестковый круг ROXTOP ZIRCON 178 х 22мм, цирконат, тип 27 плоский, Р40</t>
  </si>
  <si>
    <t>10 / 40</t>
  </si>
  <si>
    <t>RoxelPro Лепестковый круг ROXTOP 125 х 22мм, Trimmable, цирконат, тип 27 плоский, Р40</t>
  </si>
  <si>
    <t>RoxelPro Оправка QCD  50мм, тип S, шпиндель 6мм</t>
  </si>
  <si>
    <t>Абразивный материал на основе синтетической плёнки  с керамическим зерном CERAMIC L712T</t>
  </si>
  <si>
    <t>для удаления старого ЛКП, сухого шлифования шпаклёвки, грунтов, лакокрасочных материалов</t>
  </si>
  <si>
    <t>76506</t>
  </si>
  <si>
    <t>Шлифовальный круг CERAMIC L712T 150мм на липучке с мультипылеотводом</t>
  </si>
  <si>
    <t>76507</t>
  </si>
  <si>
    <t>76508</t>
  </si>
  <si>
    <t>76509</t>
  </si>
  <si>
    <t>76510</t>
  </si>
  <si>
    <t>76511</t>
  </si>
  <si>
    <t>76512</t>
  </si>
  <si>
    <t>76514</t>
  </si>
  <si>
    <t>RoxelPro Антигравийное антикоррозийное покрытие HS, окрашиваемое, серое, 1 л</t>
  </si>
  <si>
    <t>RoxelPro Антигравийное антикоррозийное покрытие HS, окрашиваемое, чёрное, 1 л</t>
  </si>
  <si>
    <t>RoxelPro Антигравийное антикоррозийное покрытие, окрашиваемое, белое, 1 л</t>
  </si>
  <si>
    <t>RoxelPro Антикоррозийное покрытие для внутренних полостей, янтарное, аэрозоль 500 мл</t>
  </si>
  <si>
    <t>RoxelPro Антикоррозийное покрытие для внутренних полостей, янтарное, 1 л</t>
  </si>
  <si>
    <t>RoxelPro Антикоррозийное покрытие для внутренних полостей, прозрачное, без запаха, аэрозоль 500 мл</t>
  </si>
  <si>
    <t>RoxelPro Антикоррозийное покрытие для внутренних полостей, прозрачное, без запаха, 1 л</t>
  </si>
  <si>
    <t>Антигравийные-антикоррозийные покрытия</t>
  </si>
  <si>
    <t>RoxelPro Нетканый прессованный круг ROXPRO 125х6мм, 2A, Medium, на липучке</t>
  </si>
  <si>
    <t>RoxelPro Нетканый прессованный круг ROXPRO 125х6мм, 2S, Fine, на липучке</t>
  </si>
  <si>
    <t>RoxelPro Нетканый прессованный круг ROXPRO 125х6мм, 3S, Fine, на липучке</t>
  </si>
  <si>
    <t>RoxelPro Нетканый прессованный круг ROXPRO 125х6мм, 6A, Medium, на липучке</t>
  </si>
  <si>
    <t>Доводочные круги</t>
  </si>
  <si>
    <t>RoxelPro Шлифовальный круг ROXPRO COMPACT 237 125мм на липучке, без отв, А160</t>
  </si>
  <si>
    <t>RoxelPro Шлифовальный круг ROXPRO COMPACT 237 125мм на липучке, без отв, А100</t>
  </si>
  <si>
    <t>RoxelPro Шлифовальный круг ROXPRO COMPACT 237 125мм на липучке, без отв, А65</t>
  </si>
  <si>
    <t>RoxelPro Шлифовальный круг ROXPRO COMPACT 237 125мм на липучке, без отв, А45</t>
  </si>
  <si>
    <t>RoxelPro Шлифовальный круг ROXPRO COMPACT 237 125мм на липучке, без отв, А30</t>
  </si>
  <si>
    <t>RoxelPro Шлифовальный круг ROXPRO COMPACT 237 125мм на липучке, без отв, А16</t>
  </si>
  <si>
    <t>RoxelPro Шлифовальный круг ROXPRO COMPACT 237 125мм на липучке, без отв, А6</t>
  </si>
  <si>
    <t>RoxelPro Прессованный диск для снятия клейких лент 100 х 16мм со шпинделем</t>
  </si>
  <si>
    <t>RoxelPro Безопасный резак для маскирующей плёнки</t>
  </si>
  <si>
    <t>RoxelPro Нейлоновая кисточка 30мм</t>
  </si>
  <si>
    <t>1 / 600 шт.</t>
  </si>
  <si>
    <t>RoxelPro Набор аппликаторов с микро-кисточкой для мелкого ремонта, супертонкие 1.0 мм, белые, 100шт.</t>
  </si>
  <si>
    <t>RoxelPro Бумажные тест-панели 7 х 18 см, чёрно-белые</t>
  </si>
  <si>
    <t>RoxelPro Набор для чистки окрасочных пистолетов (18 предметов)</t>
  </si>
  <si>
    <t>1 / 100 наборов</t>
  </si>
  <si>
    <t>RoxelPro Набор для чистки окрасочных пистолетов (12 предметов)</t>
  </si>
  <si>
    <t>1 / 25 наборов</t>
  </si>
  <si>
    <t>RoxelPro Набор игл с держателем для удаления частичек пыли с влажной краски (10 игл + держатель)</t>
  </si>
  <si>
    <t>1 / 50 наборов</t>
  </si>
  <si>
    <t>RoxelPro Набор сменных игл для удаления частичек пыли с влажной краски (10шт.)</t>
  </si>
  <si>
    <t>1 / 15 наборов</t>
  </si>
  <si>
    <t>RoxelPro Антикоррозийное покрытие на битумной основе, неокрашиваемое, чёрное, аэрозоль 500 мл</t>
  </si>
  <si>
    <t>RoxelPro Антикоррозийное покрытие на битумной основе, неокрашиваемое, чёрное, 1 л</t>
  </si>
  <si>
    <t>RoxelPro Антикоррозийное покрытие на битумной основе под кисть, неокрашиваемое, чёрное, 1 кг</t>
  </si>
  <si>
    <t>RoxelPro Шпиндель для валиков 50мм, М14</t>
  </si>
  <si>
    <t>RoxelPro Крепёжная гайка для торцевой лепестковой щётки КЛ ø 32мм</t>
  </si>
  <si>
    <t>RoxelPro Шпиндель 6мм для нетканых прессованных кругов ROXPRO толщиной 1-6мм</t>
  </si>
  <si>
    <t>RoxelPro Шпиндель 6мм для нетканых прессованных кругов ROXPRO толщиной 3-10мм</t>
  </si>
  <si>
    <t>RoxelPro Шпиндель 8мм для нетканых прессованных кругов ROXPRO толщиной 6-20мм</t>
  </si>
  <si>
    <t>RoxelPro Винтовой Шпиндель 6мм для нетканых прессованных кругов ROXPRO толщиной 13мм</t>
  </si>
  <si>
    <t>RoxelPro Винтовой Шпиндель 6мм для нетканых прессованных кругов ROXPRO толщиной 25мм</t>
  </si>
  <si>
    <t>RoxelPro Отрезной круг ROXTOP UNI CUT 230 x 2.5 x 22мм, Т41, нерж.сталь, металл</t>
  </si>
  <si>
    <t>RoxelPro Отрезной круг ROXTOP FAST CUT 405 x 4.0 x 32мм, Т41, металл</t>
  </si>
  <si>
    <t>Материалы для кузовного авторемонта  RoxelPro</t>
  </si>
  <si>
    <t>на абразивные материалы  для индустрии RoxelPro</t>
  </si>
  <si>
    <t>на твердосплавные борфрезы по металлу RoxelPro</t>
  </si>
  <si>
    <t>Форма</t>
  </si>
  <si>
    <t>Диаметр d1 мм</t>
  </si>
  <si>
    <t>Длина l1 мм</t>
  </si>
  <si>
    <t>Диаметр d2 мм</t>
  </si>
  <si>
    <t>Длина l2 мм</t>
  </si>
  <si>
    <t>RoxelPro Твердосплавная борфреза по металлу цилиндрическая с торцевой насечкой тип B</t>
  </si>
  <si>
    <t>RoxelPro Твердосплавная борфреза по металлу сфероцилиндрическая тип C</t>
  </si>
  <si>
    <t>RoxelPro Твердосплавная борфреза по металлу сферическая тип D</t>
  </si>
  <si>
    <t>RoxelPro Твердосплавная борфреза по металлу овальная тип E</t>
  </si>
  <si>
    <t>RoxelPro Твердосплавная борфреза по металлу сфероконическая со закруглённым концом тип F</t>
  </si>
  <si>
    <t>RoxelPro Твердосплавная борфреза по металлу сфероконическая с заострённым концом тип G</t>
  </si>
  <si>
    <t>RoxelPro Твердосплавная борфреза по металлу пламевидная тип H</t>
  </si>
  <si>
    <t>RoxelPro Твердосплавная борфреза по металлу коническая с закруглённым концом тип L</t>
  </si>
  <si>
    <t>RoxelPro Твердосплавная борфреза по металлу сфероцилиндрическая с удлинённым хвостовиком 150мм, тип C</t>
  </si>
  <si>
    <t>Твердосплавные борфрезы по металлу RoxelPro</t>
  </si>
  <si>
    <t>TB60616-6</t>
  </si>
  <si>
    <t>TB61020-6</t>
  </si>
  <si>
    <t>TB61225-6</t>
  </si>
  <si>
    <t>TC60616-6</t>
  </si>
  <si>
    <t>TC61325-6</t>
  </si>
  <si>
    <t>TD61010-6</t>
  </si>
  <si>
    <t>TE61325-6</t>
  </si>
  <si>
    <t>TF60820-6</t>
  </si>
  <si>
    <t>TF61020-6</t>
  </si>
  <si>
    <t>TF61325-6</t>
  </si>
  <si>
    <t>TF61625-6</t>
  </si>
  <si>
    <t>TF81325-6</t>
  </si>
  <si>
    <t>TG61020-6</t>
  </si>
  <si>
    <t>TH61232-6</t>
  </si>
  <si>
    <t>TL61228-6</t>
  </si>
  <si>
    <t>TC61020-6-150</t>
  </si>
  <si>
    <t>TC61225-6-150</t>
  </si>
  <si>
    <t>9152R</t>
  </si>
  <si>
    <t>58111</t>
  </si>
  <si>
    <t>REP/1</t>
  </si>
  <si>
    <t>U-POL Грунт эпоксидный 3:1</t>
  </si>
  <si>
    <t>750 мл</t>
  </si>
  <si>
    <t>REH/SM</t>
  </si>
  <si>
    <t>U-POL Отвердитель для грунта эпоксидного 3:1</t>
  </si>
  <si>
    <t>RoxelPro Быстросъёмный Пурпурный зачистной круг ROXPRO Clean&amp;Strip II 75х13мм</t>
  </si>
  <si>
    <t>на материалы  для авторемонта RoxelPro</t>
  </si>
  <si>
    <t>10 / 500</t>
  </si>
  <si>
    <t>RoxelPro Поролоновый полировальник на липучке 150 х 25мм, высокой плотности, зелёный</t>
  </si>
  <si>
    <t>RoxelPro Поролоновый полировальник на липучке 150 х 25мм, плотный, белый</t>
  </si>
  <si>
    <t>53219</t>
  </si>
  <si>
    <t>53220</t>
  </si>
  <si>
    <t>53221</t>
  </si>
  <si>
    <t>53222</t>
  </si>
  <si>
    <t>53223</t>
  </si>
  <si>
    <t>52019</t>
  </si>
  <si>
    <t>52020</t>
  </si>
  <si>
    <t>52021</t>
  </si>
  <si>
    <t>52022</t>
  </si>
  <si>
    <t>52023</t>
  </si>
  <si>
    <t>51319</t>
  </si>
  <si>
    <t>51320</t>
  </si>
  <si>
    <t>51321</t>
  </si>
  <si>
    <t>51322</t>
  </si>
  <si>
    <t>51323</t>
  </si>
  <si>
    <t>53019</t>
  </si>
  <si>
    <t>53020</t>
  </si>
  <si>
    <t>53021</t>
  </si>
  <si>
    <t>53022</t>
  </si>
  <si>
    <t>53023</t>
  </si>
  <si>
    <t>31119</t>
  </si>
  <si>
    <t>31120</t>
  </si>
  <si>
    <t>31121</t>
  </si>
  <si>
    <t>31122</t>
  </si>
  <si>
    <t>31123</t>
  </si>
  <si>
    <t>58119</t>
  </si>
  <si>
    <t>58120</t>
  </si>
  <si>
    <t>58121</t>
  </si>
  <si>
    <t>52619</t>
  </si>
  <si>
    <t>52620</t>
  </si>
  <si>
    <t>52621</t>
  </si>
  <si>
    <t>52320</t>
  </si>
  <si>
    <t>44319</t>
  </si>
  <si>
    <t>44320</t>
  </si>
  <si>
    <t>44321</t>
  </si>
  <si>
    <t>32119</t>
  </si>
  <si>
    <t>32120</t>
  </si>
  <si>
    <t>32121</t>
  </si>
  <si>
    <t>RoxelPro Пистолет для нанесения антигравийных покрытий с регулируемым соплом 5мм</t>
  </si>
  <si>
    <t>RoxelPro Пистолет для нанесения распыляемых герметиков в 310мл картриджах</t>
  </si>
  <si>
    <t>RoxelPro Лепестковая нетканая щётка ROXTOP на шпинделе 80х40х6мм, Coarse</t>
  </si>
  <si>
    <t>RoxelPro Обезжир. салфетка MULTICLEAN ONE II, перфор. рулон 500шт., 32х36см., синяя</t>
  </si>
  <si>
    <t>RoxelPro Обезжир. салфетка MULTICLEAN ONE II, листы 12х35шт, 30х38см., синяя</t>
  </si>
  <si>
    <t>SATA Аэрограф SATAgraph 4 с верхним бачком 7мл</t>
  </si>
  <si>
    <t>SATA Аэрограф SATAgraph 4 с сифонным бачком 7мл</t>
  </si>
  <si>
    <t>SATA Набор RPS для стандартных пистолетов - стаканы с крышкой 300мл и плоским фильтром 125µ, 40шт. NEW</t>
  </si>
  <si>
    <t>SATA Набор RPS для стандартных пистолетов - стаканы с крышкой 300мл и фильтром 200µ, 40шт. NEW</t>
  </si>
  <si>
    <t>SATA Набор RPS для стандартных пистолетов - стаканы с крышкой 300мл и плоским фильтром 125µ, 100шт. NEW</t>
  </si>
  <si>
    <t>SATA Набор RPS для стандартных пистолетов - стаканы с крышкой 300мл и фильтром 200µ, 100шт. NEW</t>
  </si>
  <si>
    <t>SATA Набор RPS для пистолетов minijet - стаканы с крышкой 300мл и плоским фильтром 125µ, 60шт. NEW</t>
  </si>
  <si>
    <t>SATA Набор RPS для пистолетов minijet - стаканы с крышкой 300мл и фильтром 200µ, 60шт. NEW</t>
  </si>
  <si>
    <t>SATA Набор RPS - стаканы с крышкой 900мл и плоским фильтром 125µ, 40шт. NEW</t>
  </si>
  <si>
    <t>SATA Набор RPS - стаканы с крышкой 900мл и фильтром 200µ, 40шт. NEW</t>
  </si>
  <si>
    <t>SATA Набор RPS - стаканы с крышкой 600мл и плоским фильтром 125µ, 60шт. NEW</t>
  </si>
  <si>
    <t>SATA Набор RPS - стаканы с крышкой 600мл и фильтром 200µ, 60шт. NEW</t>
  </si>
  <si>
    <t>SATA Набор RPS UV - стаканы с крышкой 600мл и плоским фильтром 125µ с UV защитой, 60шт.</t>
  </si>
  <si>
    <t>SATA Набор RPS UV - стаканы с крышкой 600мл и фильтром 200µ с UV защитой, 60шт.</t>
  </si>
  <si>
    <t>SATA Набор сменных плоских фильтров 125µ для SATA RPS, 100шт.</t>
  </si>
  <si>
    <t>SATA Набор сменных  фильтров 200µ для SATA RPS, 100шт.</t>
  </si>
  <si>
    <t>SATA Адаптор №1 для использования системы RPS с пистолетами SATAjet B, jet B NR 92 и jet B NR 95 без QCC</t>
  </si>
  <si>
    <t>SATA Адаптор №2 для использования системы RPS с пистолетами SATAjet 2000, jet RP без QCC и SATA LM 2000, KLC и jet 90</t>
  </si>
  <si>
    <t>SATA Адаптор №3 для использования системы RPS с пистолетами Devilbiss Pri и Gti</t>
  </si>
  <si>
    <t xml:space="preserve">SATA Адаптор №4  QCC с резьбой ISO 228 G 1/4 </t>
  </si>
  <si>
    <t>SATA Адаптор №5 для использования системы RPS с пистолетами Walcom FX GEO и FX HVLP</t>
  </si>
  <si>
    <t>SATA Адаптор №6 для использования системы RPS с пистолетами Graco</t>
  </si>
  <si>
    <t>SATA Адаптор №8 для использования системы RPS с пистолетами Optima и Sharpe</t>
  </si>
  <si>
    <t>SATA Адаптор №10 для использования системы RPS с пистолетами SATAminijet без QCC</t>
  </si>
  <si>
    <t>SATA Адаптор №15 для использования системы RPS с пистолетами Devilbiss Sri</t>
  </si>
  <si>
    <t>SATA Адаптор №18 для использования системы RPS с пистолетами Sagola 4400 и 4500 G Extreme</t>
  </si>
  <si>
    <t>SATA Набор сменных плоских фильтров 125µ для SATA RPS 0,3 л, (60шт.)</t>
  </si>
  <si>
    <t>SATA Набор крышек для стаканов RPS 0,6 л (80шт.)</t>
  </si>
  <si>
    <t>SATA Диспенсер RPS, крепление на стену в линию (2 тубы для стаканов, 2 - для крышек, 2 - для фильтров, 2 алюминиевых кронштейна)</t>
  </si>
  <si>
    <t>SATA Дополнительный блок диспенсера RPS (1 туба для стаканов, 1 - для крышек, 1 - для фильтров, без кронштейна)</t>
  </si>
  <si>
    <t>SATA Стойка для хранения 3-х наборов RPS</t>
  </si>
  <si>
    <t>Окрасочные пистолеты (группа скидок 2)</t>
  </si>
  <si>
    <t>1,1 I</t>
  </si>
  <si>
    <t>1,2 I</t>
  </si>
  <si>
    <t>1,3 I</t>
  </si>
  <si>
    <t>1,4 I</t>
  </si>
  <si>
    <t>1,5 I</t>
  </si>
  <si>
    <t>1,1 O</t>
  </si>
  <si>
    <t>1,2 O</t>
  </si>
  <si>
    <t>1,3 O</t>
  </si>
  <si>
    <t>1,4 O</t>
  </si>
  <si>
    <t>1,5 O</t>
  </si>
  <si>
    <t>WSB</t>
  </si>
  <si>
    <t>1,3C</t>
  </si>
  <si>
    <t>0,8 SR</t>
  </si>
  <si>
    <t>1,0 SR</t>
  </si>
  <si>
    <t>1,2 SR</t>
  </si>
  <si>
    <t>1,4 SR</t>
  </si>
  <si>
    <t>1,2 W</t>
  </si>
  <si>
    <t>1,2W</t>
  </si>
  <si>
    <t>1,1 UV</t>
  </si>
  <si>
    <t>Р</t>
  </si>
  <si>
    <t>SM</t>
  </si>
  <si>
    <t>P</t>
  </si>
  <si>
    <t>MSB</t>
  </si>
  <si>
    <t>1,3W</t>
  </si>
  <si>
    <t>1,5W</t>
  </si>
  <si>
    <t>1,7W</t>
  </si>
  <si>
    <t>2,0W</t>
  </si>
  <si>
    <t>2,5W</t>
  </si>
  <si>
    <t>3,0W</t>
  </si>
  <si>
    <t>MSH</t>
  </si>
  <si>
    <t>Маски и респираторы (группа скидок 2)</t>
  </si>
  <si>
    <t>SATA air vision 5000 защитная маска с принудительной подачей воздуха, в сборе</t>
  </si>
  <si>
    <t>SATA air vision 5000 защитная маска с принудительной подачей воздуха с угольным фильтром, в сборе</t>
  </si>
  <si>
    <t xml:space="preserve">SATA Защитная маска air vision 5000 с серым капюшоном </t>
  </si>
  <si>
    <t>SATA vision 2000 защитная маска в сборе с принудительной подачей воздуха</t>
  </si>
  <si>
    <t>SATA vision 2000 защитная маска с серым капюшоном и шлангом 1,8 м</t>
  </si>
  <si>
    <t>SATA vision 2000 защитная маска с серым капюшоном и фартуком</t>
  </si>
  <si>
    <t>SATA Защитная маска с твёрдым стеклом повышенного класса защиты и серым капюшоном, индустриальная версия</t>
  </si>
  <si>
    <t>SATA vision 2000 защитная маска в сборе с поясным ремнём индустриальной версии и Т-образным узлом подсоединения воздуха</t>
  </si>
  <si>
    <t>SATA vision 2000 защитная маска в наборе с поясным ремнём и угольным фильтром (69500), нагревателем воздуха (61242), синим воздушным шлангом 9мм, длиной 1,2м (13870),запасным угольным фильтром (13904), 25шт. Сменных плёнок (35675)</t>
  </si>
  <si>
    <t xml:space="preserve">SATA Набор очищающих салфеток (50шт.) для защитных  полных масок </t>
  </si>
  <si>
    <t xml:space="preserve">SATA Набор очищающих салфеток (50шт.) для полумасок </t>
  </si>
  <si>
    <t>SATA Контейнер для хранения респиратора SATA Air Star F</t>
  </si>
  <si>
    <t>Системы фильтрации воздуха (группа скидок 2)</t>
  </si>
  <si>
    <t>SATA Одноступенчатый фильтр 414 без регулятора давления c отводом с 2-мя воздушными выходами G 1/4a</t>
  </si>
  <si>
    <t>SATA Одноступенчатый фильтр 414 без регулятора давления для установки в воздушную магистраль с соединением G 1/2i без отвода</t>
  </si>
  <si>
    <t>SATA Одноступенчатый фильтр 424 с регулятором давления c отводом с 2-мя воздушными выходами G 1/4a</t>
  </si>
  <si>
    <t>SATA Одноступенчатый фильтр 424 с регулятором давления для магистральной установки G 1/2i без отвода</t>
  </si>
  <si>
    <t>SATA Одноступенчатый фильтр 434 тонкой очистки без регулятора давления c отводом с 2-мя воздушными выходами G 1/4a</t>
  </si>
  <si>
    <t>SATA Одноступенчатый фильтр 434 тонкой очистки без регулятора давления для установки в воздушную магистраль с соединением G 1/2i без отвода</t>
  </si>
  <si>
    <t>SATA Одноступенчатый фильтр 464 с активированным углём с отводом с 2-я шаровыми кранами и масляным индикатором</t>
  </si>
  <si>
    <t>SATA Одноступенчатый фильтр 464 с активированным углём добавляемый для расширения 444 фильтра до 484</t>
  </si>
  <si>
    <t>SATA Двухступенчатый комби-фильтр 444 тонкой очистки с регулятором давления c отводом с 2-мя воздушными выходами G 1/4 ext.</t>
  </si>
  <si>
    <t>SATA Двухступенчатый комби-фильтр 444 тонкой очистки с регулятором давления для установки в воздушную магистраль с соединением G 1/2i без отвода</t>
  </si>
  <si>
    <t>SATA Двухступенчатый комби-фильтр 444 тонкой очистки с регулятором давления c отводом с 2-мя воздушными выходами G 1/4 ext. на подставке</t>
  </si>
  <si>
    <t>SATA Двухступенчатый комби-фильтр 474 тонкой очистки без регулятора давления и с отводом с 2-мя воздушными выходами G 1/4</t>
  </si>
  <si>
    <t>SATA Трёхступенчатый комби-фильтр 484 тонкой очистки с активированным углём, регулятором давления и отводом с 2-мя воздушными выходами G 1/4 ext.</t>
  </si>
  <si>
    <t>SATA Трёхступенчатый комби-фильтр 484 тонкой очистки с активированным углём, регулятором давления и отводом с 2-мя воздушными выходами G 1/4 ext. на передвижной тележке</t>
  </si>
  <si>
    <t>SATA Двухступенчатый комби-фильтр 244 тонкой очистки с регулятором давления c отводом с 2-мя воздушными выходами 9 мм</t>
  </si>
  <si>
    <t>SATA Двухступенчатый комби-фильтр 100 Prep тонкой очистки с регулятором давления  для подготовительных зон c отводом с  воздушным выходом G 1/4 ext.</t>
  </si>
  <si>
    <t>SATA Модуль 101 prep с активированным углём для расширения комби-фильтра для подготовительных зон 100 prep до 103 prep</t>
  </si>
  <si>
    <t>SATA Трёхступенчатый комби-фильтр 103 Prep тонкой очистки с активированным углём и регулятором давления  для подготовительных зон c отводом с  воздушным выходом G 1/4 ext.</t>
  </si>
  <si>
    <t>SATA Регулятор давления 420, 0-10 bar, с выходом G 1/2</t>
  </si>
  <si>
    <t>SATA Минифильтр G 1/4</t>
  </si>
  <si>
    <t>Оборудование для покраски (группа скидок 2)</t>
  </si>
  <si>
    <t>SATA Напорный бачок 2л. для мобильного использования в сборе с SATAjet K3 RP 1,1, фильтром 60 микрон и 1.5м шлангами (2шт)</t>
  </si>
  <si>
    <t>SATA Напорный бачок 2л. с двойным регулятором давления для мобильного использования, макс.давление 2,5бар</t>
  </si>
  <si>
    <t>SATA Напорный бачок 2л. для мобильного использования в сборе с SATAjet K3 HVLP 1,2, фильтром 60 микрон и 1.5м шлангами (2шт)</t>
  </si>
  <si>
    <t>SATA Напорный бачок 2л. для мобильного использования</t>
  </si>
  <si>
    <t>SATA Напорный бачок 2л. с двойным регулятором давления для мобильного использования в сборе с SATAminijet 1000 K RP 0,3  и 3м шлангами (2шт)</t>
  </si>
  <si>
    <t>SATA Напорный бак 10л. с двойным регулятором давления,  ручным миксером, внутренним баком, макс. 3 бар</t>
  </si>
  <si>
    <t>SATA Напорный бак 10л. с двойным регулятором давления для водорастворимых материалов, макс. 3 бар</t>
  </si>
  <si>
    <t>SATA Напорный бак 10л. с воздушными фиттингами,  ручным миксером, внутренним баком, макс. 3 бар</t>
  </si>
  <si>
    <t>SATA Напорный бак 10л. с SATAjet K3 RP 1,1, двойным регулятором давления, 6м шлангами(2шт), фильтром 60 микрон</t>
  </si>
  <si>
    <t>SATA Напорный бак 10л. с одним регулятором давления,  ручным миксером для водорастворимых материалов</t>
  </si>
  <si>
    <t>SATA Напорный бак 10л. с двойным регулятором давления, пневматическим миксером для водорастворимых материалов</t>
  </si>
  <si>
    <t>SATA Напорный бак 24л., нерж.сталь, с одним регулятором давления</t>
  </si>
  <si>
    <t>SATA Напорный бак 24л., нерж.сталь, с одним регулятором давления, ручным миксером</t>
  </si>
  <si>
    <t>SATA Напорный бак 24л., нерж.сталь, с одним регулятором давления, электрическим миксером</t>
  </si>
  <si>
    <t>SATA Напорный бак 24л., нерж.сталь, с двойным регулятором давления</t>
  </si>
  <si>
    <t>SATA Напорный бак 48л., нерж.сталь, с регулятором давления, пневматическим миксером</t>
  </si>
  <si>
    <t>SATA Напорный бак 48л., нерж.сталь, с двойным регулятором давления</t>
  </si>
  <si>
    <t>SATA Vario Top Spray W двойной мембранный насос 1:1, версия для крепления на стене , с регулятором давления</t>
  </si>
  <si>
    <t>SATA Vario Top Spray F двойной мембранный насос 1:1 на тележке, с регулятором давления</t>
  </si>
  <si>
    <t>SATA Vario Top Spray F двойной мембранный насос 1:1 на тележке, с регулятором давления, с 2-мя соединениями для пистолетов</t>
  </si>
  <si>
    <t>SATAjet 3000 K spray mix пистолет для использования с насосами, с металлическим патрубком подачи материала, фильтром 100 микрон, без дюзы</t>
  </si>
  <si>
    <t>SATAjet 3000 K spray mix пистолет для использования с насосами, с металлическим патрубком подачи материала, фильтром 100 микрон, переключателем, без дюзы</t>
  </si>
  <si>
    <t>SATA Пневматический миксер на стойке</t>
  </si>
  <si>
    <t>SATA Пескоструйный пистолет с карбидной вставкой сопла и внешней подачей материала</t>
  </si>
  <si>
    <t>SATA SGE пескоструйный пистолет с твердосплавным соплом под нижний бачок</t>
  </si>
  <si>
    <t>SATA Пескоструйная установка SGE с тележкой, контейнером для абразивного материала, пистолетом с карбидной вставкой сопла, защитной маской</t>
  </si>
  <si>
    <t>SATA Обдувочный пистолет со стандартным соплом</t>
  </si>
  <si>
    <t>SATA Обдувочный пистолет с бесшумным соплом</t>
  </si>
  <si>
    <t>SATA Обдувочный пистолет с многофункциональным соплом</t>
  </si>
  <si>
    <t>SATA HRS пистолет для консервации полостей с 3 зондами для высоковязких материалов, макс. 10 бар</t>
  </si>
  <si>
    <t>SATA HRS пистолет для консервации полостей, макс. 10 бар</t>
  </si>
  <si>
    <t>SATA HRS пистолет для консервации полостей с регулятором подачи материала, макс. 10 бар</t>
  </si>
  <si>
    <t>SATA UBE пистолет для нанесения антигравийного покрытия</t>
  </si>
  <si>
    <t>SATA HKU система для защиты полостей (насос 3:1, пара шлангов 10м., jet 1000KK пистолет, 3 зонда для высоковязких материалов) для использования с 60л. ёмкостью</t>
  </si>
  <si>
    <t>SATA HKU система для защиты полостей (насос 3:1, пара шлангов 10м., jet 1000KK пистолет, 3 зонда для высоковязких материалов) для использования с 200л. ёмкостью</t>
  </si>
  <si>
    <t>SATA Стойка для обдувочных пистолетов Dry Jet</t>
  </si>
  <si>
    <t>SATA Обдувочный пистолет dry jet 2 для ускоренной сушки красок на водной основе</t>
  </si>
  <si>
    <t>SATA Стойка с 2-мя обдувочными пистолетами dry jet 2 для ускоренной сушки красок на водной основе</t>
  </si>
  <si>
    <t>SATA Multiclean многофункциональная мойка для 2-х пистолетов</t>
  </si>
  <si>
    <t>SATA Clean RCS быстрая мойка для пистолетов</t>
  </si>
  <si>
    <t>SATA Clean RCS compact компактная быстрая мойка для пистолетов</t>
  </si>
  <si>
    <t>SATA Clean RCS micro малая быстрая мойка для пистолетов</t>
  </si>
  <si>
    <t>SATA "Мокрая" подставка для 3-х пистолетов</t>
  </si>
  <si>
    <t>Система контроля давления и качества воздуха (группа скидок 2)</t>
  </si>
  <si>
    <t>SATA Манометр</t>
  </si>
  <si>
    <t>SATA Манометр с регулятором давления</t>
  </si>
  <si>
    <t>SATA Манометр 0-10 бар без регулятора давления</t>
  </si>
  <si>
    <t>SATA Набор регулировочных винтов (3шт.) для SATA манометра</t>
  </si>
  <si>
    <t>SATA Манометр электронный SATA Adam 2 с регулятором давления для окрасочных пистолетов SATA в сборе, 2 бар</t>
  </si>
  <si>
    <t>SATA Манометр электронный SATA Adam 2 mini с регулятором давления для minijet 3000 B HVLP, minijet 4 HVLP в сборе</t>
  </si>
  <si>
    <t>SATA Док станция с регулятором давления электронного манометра SATA Adam 2</t>
  </si>
  <si>
    <t>SATA Набор из 2-х док станций с регулятором давления электронного манометра SATA Adam 2</t>
  </si>
  <si>
    <t>SATA Соединительный модуль манометра SATA Adam 2 mini для minijet 3000 и minijet 4</t>
  </si>
  <si>
    <t xml:space="preserve">SATA Набор батареек для SATA Adam 2 </t>
  </si>
  <si>
    <t>SATA Манометр электронный SATA Adam 2 U NEW с регулятором давления в сборе для окрасочных пистолетов SATA</t>
  </si>
  <si>
    <t>SATA Док станция с регулятором давления электронного манометра SATA Adam 2 U NEW</t>
  </si>
  <si>
    <t>SATA Док.станция с наружной резьбой 1/8"</t>
  </si>
  <si>
    <t>SATA Манометр электронный SATA Adam 2 с регулятором давления для SATAjet 5000 B в сборе, 2 бар</t>
  </si>
  <si>
    <t>SATA Манометр электронный SATA Adam 2 с регулятором давления для SATAjet 5000 B в сборе, чёрный, 2 бар</t>
  </si>
  <si>
    <t>SATA Док станция с регулятором давления электронного манометра SATA Adam 2 для SATAjet 5000 B</t>
  </si>
  <si>
    <t>SATA Набор из 2-х док станций с регулятором давления электронного манометра SATA Adam 2 для SATAjet 5000 B</t>
  </si>
  <si>
    <t>SATA Набор контроля качества сжатого воздуха</t>
  </si>
  <si>
    <t>SATA Набор диафрагм (10шт.) для системы контроля качества сжатого воздуха</t>
  </si>
  <si>
    <t>SATA Пластина-тестер для проверки качества воздуха</t>
  </si>
  <si>
    <t>SATA Дисплей для контроля качества факела пистолетов SATA</t>
  </si>
  <si>
    <t>SATA Блок листов (2х25шт.) для дисплея SATA sert</t>
  </si>
  <si>
    <t>SATA Набор уплотнительных колец (2шт.) для SATA Adam 2</t>
  </si>
  <si>
    <t>SATA Сервисный набор для пистолетов SATA</t>
  </si>
  <si>
    <t>Запасные части (группа скидок 2)</t>
  </si>
  <si>
    <t>SATA Курок подачи материала в сборе для jet X 5500 PHASER</t>
  </si>
  <si>
    <t>SATA Штуцер подачи воздуха G1/4" для jet X 5500 PHASER</t>
  </si>
  <si>
    <t>SATA Рукоятка регулятора факела (2шт.) для jet X 5500 PHASER</t>
  </si>
  <si>
    <t>SATA Винт регулятора подачи материала для SATAjet X 5500 PHASER</t>
  </si>
  <si>
    <t>SATA Регулятор подачи воздуха для jet X 5500 PHASER</t>
  </si>
  <si>
    <t>SATA Ремонтный комплект запчастей для jet X 5500 PHASER</t>
  </si>
  <si>
    <t>SATA Штуцер подачи воздуха G1/4"</t>
  </si>
  <si>
    <t>SATA Штуцер подачи воздуха для пистолетов Digital без шарнирного соединения</t>
  </si>
  <si>
    <t>SATA Набор из 3-х распределительных колец под сопло jet 5000 B</t>
  </si>
  <si>
    <t>SATA Курок подачи материала в сборе для jet 5000 B</t>
  </si>
  <si>
    <t>SATA Уплотнитель штуцера подачи воздуха для jet 5000 B</t>
  </si>
  <si>
    <t>SATA Регулятор подачи воздуха для jet 5000 B</t>
  </si>
  <si>
    <t>SATA Уплотнительное кольцо головки дюзы для jet 5000 B</t>
  </si>
  <si>
    <t>SATA Набор инструментов для ремонта SATA 5000 B</t>
  </si>
  <si>
    <t>SATA Ремонтный комплект запчастей для jet 5000 B</t>
  </si>
  <si>
    <t>SATA Шпиндель регулятора факела в сборе для jet 5000 B</t>
  </si>
  <si>
    <t>SATA Набор батареек для  jet 5000 B Digital</t>
  </si>
  <si>
    <t>SATA Набор клипс цветовой индикации (4шт) для SATAjet 4000</t>
  </si>
  <si>
    <t>SATA Набор из 3-х распределительных колец под сопло для SATAjet 4000</t>
  </si>
  <si>
    <t>SATA Курок подачи материала в сборе для jet 4000 B</t>
  </si>
  <si>
    <t>SATA Уплотнитель штуцера подачи воздуха для jet 4000 B Digital</t>
  </si>
  <si>
    <t>SATA Набор батареек для jet 4000 B Digital</t>
  </si>
  <si>
    <t>SATA Набор креплений курка для jet 4000 B</t>
  </si>
  <si>
    <t>SATA Регулятор подачи воздуха для jet 4000 B</t>
  </si>
  <si>
    <t>SATA Регулятор подачи материала с контргайкой для jet 4000 B</t>
  </si>
  <si>
    <t>SATA Ремонтный комплект запчастей для jet 4000 B</t>
  </si>
  <si>
    <t>SATA Винт со втулкой для соединения быстрого разъёма с jet 4000 B Digital</t>
  </si>
  <si>
    <t>SATA Головка дюзы для jet 4000 B HVLP</t>
  </si>
  <si>
    <t>SATA Набор уплотнителей (5шт.) для головки дюзы jet 4000B</t>
  </si>
  <si>
    <t>SATA Набор для ремонта воздушных клапанов для Jet 5000, 4000, 3000</t>
  </si>
  <si>
    <t>SATA Ремонтный комплект запчастей для JET 3000 HVLP, JET 3000 RP</t>
  </si>
  <si>
    <t>SATA Курок с набором крепления для SATAjet 3000 B</t>
  </si>
  <si>
    <t>SATA Уплотнитель штуцера подачи воздуха для пистолетов Digital</t>
  </si>
  <si>
    <t>SATA Ремонтный набор курка для SATA окрасочных пистолетов за исключением SATA minijet</t>
  </si>
  <si>
    <t>SATA Набор уплотнителей (3шт.) регулятора факела для SATA окрасочных пистолетов за исключением SATA minijet</t>
  </si>
  <si>
    <t>SATA Шток регулятора подачи воздуха для Jet 3000</t>
  </si>
  <si>
    <t>SATA Винт регулятора подачи материала для SATAjet 3000 B</t>
  </si>
  <si>
    <t>SATA Рукоятка регулятора факела с потайным винтом для SATAjet 3000</t>
  </si>
  <si>
    <t>SATA Втулка регулятора факела для SATAjet 3000 для установки с правой стороны</t>
  </si>
  <si>
    <t>SATA Набор уплотнительных колец для JET 5000, 4000, 3000</t>
  </si>
  <si>
    <t>SATA Шток регулятора подачи воздуха для SATAjet 3000K, 1000, 100</t>
  </si>
  <si>
    <t>SATA Шайба латунная 3,7 DIN для SATAjet 2000 HVLP, LP90</t>
  </si>
  <si>
    <t>SATA Винт регулятора подачи материала для SATAjet 2000, jet 90</t>
  </si>
  <si>
    <t>SATA Ремонтный комплект запчастей для JET 2000 HVLP, JET RP</t>
  </si>
  <si>
    <t>SATA Шток регулятора подачи воздуха для SATAjet 2000 HVLP. Jet RP, jet 3000 K, jet K3, jet 90-2</t>
  </si>
  <si>
    <t>SATA Набор батареек для JET 3000</t>
  </si>
  <si>
    <t>SATA Набор уплотнительных колец (5 шт.) головки дюзы для SATAjet 2000, 3000, jet RP</t>
  </si>
  <si>
    <t xml:space="preserve">SATA Ремонтный комплект запчастей для jet 1500 B </t>
  </si>
  <si>
    <t>SATA Ремонтный комплект для KLC</t>
  </si>
  <si>
    <t>SATA Набор противокапельных крышек (4шт.) для нижнего алюминиевого бачка 1л.</t>
  </si>
  <si>
    <t>SATA Уплотнительное кольцо головки дюзы для jet 100 и 1000</t>
  </si>
  <si>
    <t>SATA Курок подачи материала в сборе для jet 100, 1000</t>
  </si>
  <si>
    <t>SATA Набор колец (3шт.) системы распределения воздуха для SATAjet 1000</t>
  </si>
  <si>
    <t>SATA Ремонтный комплект для jet 1000 K</t>
  </si>
  <si>
    <t>SATA Набор колец (3шт.) системы распределения воздуха для SATA KLC</t>
  </si>
  <si>
    <t>SATA Винт регулятора подачи материала для SATAjet 1000, 100</t>
  </si>
  <si>
    <t>SATA Рукоятка регулятора факела с потайным винтом для SATAjet 1000</t>
  </si>
  <si>
    <t>SATA Набор уплотнителей (5шт.) сопла для SATAjet 1000</t>
  </si>
  <si>
    <t>SATA Фиксатор регулятора подачи материала для Jet 1000 K</t>
  </si>
  <si>
    <t>SATA Набор из 3-х распределительных колец под сопло для jet 100</t>
  </si>
  <si>
    <t>SATA Набор уплотнительных колец для SATAjet 1000 B, 100 B</t>
  </si>
  <si>
    <t>SATA Набор из 3-х распределительных колец под сопло minijet 4400</t>
  </si>
  <si>
    <t>SATA Регулятор подачи воздуха для minijet 4400</t>
  </si>
  <si>
    <t>SATA Втулка регулятора факела для minijet 4400</t>
  </si>
  <si>
    <t>SATA Набор уплотнительных колец иглы подачи материала и штока регулятора подачи воздуха для minijet 4400 B</t>
  </si>
  <si>
    <t>SATA Набор для ремонта воздушных клапанов для minijet 4400</t>
  </si>
  <si>
    <t>SATA Набор головок воздушного клапана (3 шт.) для minijet 4400</t>
  </si>
  <si>
    <t>SATA Набор уплотнительных колец (5шт) иглы для minijet 4400 B</t>
  </si>
  <si>
    <t>SATA Набор креплений курка для mimijet 4400 B</t>
  </si>
  <si>
    <t>SATA Прокладка (3шт) втулки регулятора факела для minijet 4400</t>
  </si>
  <si>
    <t>SATA Рукоятка регулятора факела с потайным винтом для minijet 4400 B</t>
  </si>
  <si>
    <t>SATA Набор уплотнительных колец для minijet 4400 B</t>
  </si>
  <si>
    <t>SATA Набор уплотнителей (5шт) сопла для minijet 4400 B</t>
  </si>
  <si>
    <t xml:space="preserve">SATA Набор пружин (3 шт.) иглы подачи материала и регулятора подачи воздуха для minijet 4400 B, 3000 B </t>
  </si>
  <si>
    <t>SATA Пружина штока курка для SATAjet 20 B,jet 20 B , minijet 3 HVLP</t>
  </si>
  <si>
    <t xml:space="preserve">SATA Контргайка регулятора подачи материала для SATAminijet 3000 B HVLP, minijet 4 HVLP </t>
  </si>
  <si>
    <t>SATA Пружина иглы для minijet 3000 B HVLP, minijet 4 HVLP</t>
  </si>
  <si>
    <t>SATA Потайной винт М 2,5 х 5 DIN 965 регулятора факела для minijet 3000 B HVLP, minijet 4 HVLP</t>
  </si>
  <si>
    <t>SATA Механизм регулятора факела в сборе для minijet</t>
  </si>
  <si>
    <t>SATA Пружина регулятора подачи воздуха для minijet 3000 B HVLP, minijet 4 HVLP</t>
  </si>
  <si>
    <t>SATA Воздушный клапан регулятора подачи воздуха для minijet 3000 B HVLP, minijet 4 HVLP</t>
  </si>
  <si>
    <t xml:space="preserve">SATA Шток регулятора подачи воздуха для minijet 3000 B HVLP, minijet 4 HVLP, jet 20 B,jet 20 B </t>
  </si>
  <si>
    <t>SATA Набор уплотнительных колец для minijet 3000 B HVLP, minijet 4 HVLP</t>
  </si>
  <si>
    <t>SATA Шток регулятора подачи воздуха для Minijet 3 HVLP</t>
  </si>
  <si>
    <t>SATA Шпилька регулятора факела для SATAminijet 3000 B HVLP, minijet 4 HVLP</t>
  </si>
  <si>
    <t>SATA Компенсатор иглы для minijet</t>
  </si>
  <si>
    <t>SATA Набор уплотнительных колец иглы для minijet 3000 B HVLP, minijet 4 HVLP</t>
  </si>
  <si>
    <t>SATA Крышка с пробкой бачка 0,125л с противокапельным устройством</t>
  </si>
  <si>
    <t>SATA Набор из 4-х противокапельных колец для крышки бачка 0,125л</t>
  </si>
  <si>
    <t>SATA Ремонтный комплект для SATAminijet</t>
  </si>
  <si>
    <t xml:space="preserve">SATA Винт регулятора факела для SATAminijet 3000 B HVLP, minijet 4 HVLP </t>
  </si>
  <si>
    <t>SATA Уплотнительное кольцо головки дюзы для minijet 3000B и 1000K</t>
  </si>
  <si>
    <t xml:space="preserve">SATA Винт регулятора подачи материала для SATAminijet 3000 B HVLP, minijet 4 HVLP </t>
  </si>
  <si>
    <t xml:space="preserve">SATA Ось регулятора факела для SATAminijet 3000 B HVLP, minijet 4 HVLP </t>
  </si>
  <si>
    <t xml:space="preserve">SATA Набор инструментов для ремонта SATAminijet 3000 B HVLP, minijet 4 HVLP </t>
  </si>
  <si>
    <t xml:space="preserve">SATA Курок подачи материала в сборе для SATAminijet 3000 B HVLP, minijet 4 HVLP </t>
  </si>
  <si>
    <t xml:space="preserve">SATA Ремонтный комплект для SATAminijet 3000 B HVLP, minijet 4 HVLP </t>
  </si>
  <si>
    <t xml:space="preserve">SATA Уплотнитель штока регулятора подачи воздуха для SATAminijet 3000 B HVLP, minijet 4 HVLP </t>
  </si>
  <si>
    <t xml:space="preserve">SATA Набор из 3-х распределительных колец под сопло для SATAminijet 3000 B HVLP, minijet 4 HVLP </t>
  </si>
  <si>
    <t>SATA Головка дюзы для jet 4000 B RP</t>
  </si>
  <si>
    <t>SATA Ремонтный комплект для minijet 4400</t>
  </si>
  <si>
    <t>SATA Штуцер подачи материала с резьбой 3/8" для пистолетов SATA с нижней подачей</t>
  </si>
  <si>
    <t>SATA Штуцер подачи материала с резьбой 3/8" и фильтром 60 msh для пистолетов SATA с нижней подачей</t>
  </si>
  <si>
    <t>SATA Курок с набором крепления для jet 3000K, jet K3</t>
  </si>
  <si>
    <t>SATA Винт регулятора подачи материала для SATAjet 3000 K, Jet K3</t>
  </si>
  <si>
    <t>SATA Комплект регулятора факела для SATAjet 3000 K, jet K3</t>
  </si>
  <si>
    <t>SATA Ремонтный комплект для SATAjet 3000 K, jet K3</t>
  </si>
  <si>
    <t>SATA Ремонтный комплект для регулятора подачи воздуха для  SATAjet 3000 K, jet K3</t>
  </si>
  <si>
    <t>SATA Штуцер для подключения шланга подачи материала для SATAjet 3000 K, jet K3</t>
  </si>
  <si>
    <t>SATA Втулка иглы подачи материала для SATAjet 3000 K, jet K3</t>
  </si>
  <si>
    <t>SATA Втулка с обоймой уплотнителя иглы подачи материала для SATAjet 3000 K spray mix пистолетов</t>
  </si>
  <si>
    <t>SATA Насадка-удлинитель 20см 1,6мм для SATAjet 1000 B RP</t>
  </si>
  <si>
    <t>SATA Насадка-удлинитель 30см 1,6мм для SATAjet 1000 B RP</t>
  </si>
  <si>
    <t>SATA Насадка-удлинитель 40см 1,6мм для SATAjet 1000 B RP</t>
  </si>
  <si>
    <t>SATA Насадка-удлинитель 30º 20см 1,6мм для SATAjet 1000 B RP</t>
  </si>
  <si>
    <t>SATA Насадка-удлинитель 30º 30см 1,6мм для SATAjet 1000 B RP</t>
  </si>
  <si>
    <t>SATA Насадка-удлинитель 30º 40см 1,6мм для SATAjet 1000 B RP</t>
  </si>
  <si>
    <t>SATA Насадка-удлинитель 90º 20см 1,6мм для SATAjet 1000 B RP</t>
  </si>
  <si>
    <t>SATA Насадка-удлинитель 90º 30см 1,6мм для SATAjet 1000 B RP</t>
  </si>
  <si>
    <t>SATA Насадка-удлинитель 90º 40см 1,6мм для SATAjet 1000 B RP</t>
  </si>
  <si>
    <t>SATA Насадка-удлинитель 90º 40см 1,8мм для SATAjet 1000 B RP</t>
  </si>
  <si>
    <t>SATA Насадка-удлинитель 20см 1,6мм для SATAjet 1000 K RP</t>
  </si>
  <si>
    <t>SATA Насадка-удлинитель 30см 1,6мм для SATAjet 1000 K RP</t>
  </si>
  <si>
    <t>SATA Насадка-удлинитель 40см 1,6мм для SATAjet 1000 K RP</t>
  </si>
  <si>
    <t>SATA Насадка-удлинитель 30º 20см 1,6мм для SATAjet 1000 K RP</t>
  </si>
  <si>
    <t>SATA Насадка-удлинитель 30º 30см 1,6мм для SATAjet 1000 K RP</t>
  </si>
  <si>
    <t>SATA Насадка-удлинитель 30º 40см 1,6мм для SATAjet 1000 K RP</t>
  </si>
  <si>
    <t>SATA Насадка-удлинитель 20см 1,6мм с внутренним смешиванием для SATAjet 1000 K RP</t>
  </si>
  <si>
    <t>SATA Насадка-удлинитель 30см 1,6мм с внутренним смешиванием для SATAjet 1000 K RP</t>
  </si>
  <si>
    <t>SATA Насадка-удлинитель 40см 1,6мм с внутренним смешиванием для SATAjet 1000 K RP</t>
  </si>
  <si>
    <t>SATA Насадка-удлинитель 90º 20см 1,6мм для SATAjet 1000 K RP</t>
  </si>
  <si>
    <t>SATA Насадка-удлинитель 90º 30см 1,6мм для SATAjet 1000 K RP</t>
  </si>
  <si>
    <t>SATA Насадка-удлинитель 90º 40см 1,6мм для SATAjet 1000 K RP</t>
  </si>
  <si>
    <t>SATA Насадка-удлинитель 40 см с вращающейся головкой 30º 1,6мм для SATAjet 1000 B RP</t>
  </si>
  <si>
    <t>SATA Насадка-удлинитель 20 см с вращающейся головкой 30º 1,6мм для SATAjet 1000 B RP</t>
  </si>
  <si>
    <t>SATA Штуцер подачи материала с резьбой 1/4" для minijet 1000 K RP</t>
  </si>
  <si>
    <t>SATA Фильтр материала 60 msh для minijet 1000 K RP</t>
  </si>
  <si>
    <t>SATA Переходник-коннектор к шлангу нижней подачи для minijet 1000 K RP</t>
  </si>
  <si>
    <t>SATA Ремонтный комплект иглы для SATAjet B, H, K, NR 92</t>
  </si>
  <si>
    <t>SATA Набор уплотнителей иглы подачи материала для SATAjet B, jet GR, jet H, spray master, jet NR 95, jet K</t>
  </si>
  <si>
    <t>SATA Ремонтный комплект для jet B, серийный номер до 650000</t>
  </si>
  <si>
    <t>SATA Набор уплотнительных колец для jet B и KL</t>
  </si>
  <si>
    <t>SATA Винт регулятора подачи материала с фиксатором для SATAjet B-NR95</t>
  </si>
  <si>
    <t>SATA Ремонтный комплект для jet B, серийный номер 650000 и выше</t>
  </si>
  <si>
    <t>SATA Набор уплотнительных колец для jet H</t>
  </si>
  <si>
    <t>SATA Ремонтный комплект для jet H+K, серийный номер 90000 и выше</t>
  </si>
  <si>
    <t>SATA Уплотнительное кольцо предохранительного клапана бачков HKD, HRS, BVD и NAD-92</t>
  </si>
  <si>
    <t>SATA Пластиковый воздушный шланг для бачков BVD под давлением  и бачков с миксером</t>
  </si>
  <si>
    <t>SATA Алюминиевая крышка для бачка под давлением в сборе для Spray Master пистолетов</t>
  </si>
  <si>
    <t>SATA Штуцер подачи воздуха алюминиевой крышки бачка под давлением для Spray Master пистолетов</t>
  </si>
  <si>
    <t>SATA Набор прокладок (4шт) для BVD, SATA mini set 2, HRS-E, бачка с мешалкой</t>
  </si>
  <si>
    <t>SATA Игла подачи материала 1,6мм для SATA LM 2000 K RP и LM 2000 KK RP</t>
  </si>
  <si>
    <t>SATA Регулировочное соединение в сборе для BVD бачка под давлением  для GR и LM пистолетов</t>
  </si>
  <si>
    <t>SATA Противокапельное кольцо бачка (10 шт.) для Spray Master пистолетов</t>
  </si>
  <si>
    <t>SATA Штуцер бачка под давлением для Spray Master пистолетов</t>
  </si>
  <si>
    <t>SATA Пластиковый воздушный шланг с соединением к бачку под давлением для Spray Master пистолетов</t>
  </si>
  <si>
    <t>SATA Потайной болт М4 х 8 для манометра и регулятора факела, нержавеющая сталь</t>
  </si>
  <si>
    <t>SATA Шпиндель в сборе для регулировочного клапана для LM 2000</t>
  </si>
  <si>
    <t>SATA Набор уплотнительных колец для LM 2000</t>
  </si>
  <si>
    <t>SATA Ручка регулировочного клапана для LM 2000</t>
  </si>
  <si>
    <t>SATA Ремонтный комплект запчастей для LM 2000</t>
  </si>
  <si>
    <t xml:space="preserve">SATA Набор из 3-х колец системы распределения воздуха для LM 2000 </t>
  </si>
  <si>
    <t>SATA Уплотнитель штока подачи краски для LM, Jet, MC-B, MR/D/90</t>
  </si>
  <si>
    <t>SATA Регулятор подачи воздуха для jet 20 B</t>
  </si>
  <si>
    <t>SATA Стеклянный бачок 25мл с plug-in крышкой для jet 20 B, minijet 3000</t>
  </si>
  <si>
    <t>SATA Набор стеклянных бачков 25мл с элементом подсоединения (5шт.) для SATAdecor 2000 и minijet</t>
  </si>
  <si>
    <t>SATA Набор стеклянных бачков 25мл с глухой крышкой (5шт.) для jet 20 B</t>
  </si>
  <si>
    <t>SATA Набор уплотнительных колец для jet 20 B, dekor 2000</t>
  </si>
  <si>
    <t>SATA Ремонтный комплект запчастей для jet 20 B, dekor 2000</t>
  </si>
  <si>
    <t>SATA Набор из 3-х пластиковых крышек 4мл бачка для Satagraph 2</t>
  </si>
  <si>
    <t>SATA Ремонтный комплект запчастей для Satagraph 2</t>
  </si>
  <si>
    <t>SATA Набор из 3-х соединительных штуцеров для Satagraph 2</t>
  </si>
  <si>
    <t xml:space="preserve">SATA ПВХ воздушный шланг длиной 3м. с быстрым соединением для Satagraph 2, jet 20 B и jet 20 B </t>
  </si>
  <si>
    <t>SATA Рукоятка для Satagraph 2</t>
  </si>
  <si>
    <t>SATA Стеклянный бачок 15мл со шлангом для Satagraph 2</t>
  </si>
  <si>
    <t>SATA Набор из 5-и 15мл стеклянных бачков и крышки со шлангом для Satagraph 2</t>
  </si>
  <si>
    <t>SATA Головка дюзы для Satagraph 2</t>
  </si>
  <si>
    <t>SATA Бачок 2,5мл с крышкой для Satagraph 1 и 3</t>
  </si>
  <si>
    <t>SATA Бачок 5мл с крышкой для Satagraph 1 и 3</t>
  </si>
  <si>
    <t>SATA Бачок нижний 5мл с крышкой для Satagraph 1 и 3</t>
  </si>
  <si>
    <t>SATA Стекловолоконный шланг 2,5м для Satagraph</t>
  </si>
  <si>
    <t>SATA Головка дюзы для Satagraph 3</t>
  </si>
  <si>
    <t>SATA Рукоятка в сборе для Satagraph 3</t>
  </si>
  <si>
    <t>SATA Ремонтный комплект запчастей для Satagraph 1</t>
  </si>
  <si>
    <t>SATA Ремонтный комплект запчастей для Satagraph 3</t>
  </si>
  <si>
    <t>SATA Курок подачи материала для SATAgraph 3</t>
  </si>
  <si>
    <t>SATA Набор уплотнительных колец (5шт.) для дюзы SATAgraph 1, 2, 3</t>
  </si>
  <si>
    <t>SATA Набор уплотнительных колец (5шт.) для бачка SATAgraph 1, 2, 4</t>
  </si>
  <si>
    <t>SATA Рукоятка регулятора факела для SATAjet 2000 HVLP, jet B, MC-B</t>
  </si>
  <si>
    <t>SATA Коробка сальника воздушного клапана для SATAjet, KL, HKD и MC-B</t>
  </si>
  <si>
    <t>SATA Сопло 1,6мм для LM, HKD и MC-B</t>
  </si>
  <si>
    <t>SATA Набор уплотнителей для Jet2000HVLP, JetRP, Jet90</t>
  </si>
  <si>
    <t>SATA Фиксатор штока воздушного клапана для SATAjet 3000, jet 2000 HVLP, jet RP, jet K3, jet 3000 K, jet 1000, jet 100, KLC, jet K3, jet 90</t>
  </si>
  <si>
    <t>SATA Набор из 12 пружин для регулятора подачи воздуха</t>
  </si>
  <si>
    <t>SATA Уплотнительное кольцо 9 х 1,5мм крышки штока воздушного клапана для SATAjet пистолетов</t>
  </si>
  <si>
    <t>SATA Крышка штока воздушного клапана для SATA пистолетов без манометра</t>
  </si>
  <si>
    <t>SATA Шток воздушного клапана для SATAjet 3000, jet 2000, jet RP</t>
  </si>
  <si>
    <t xml:space="preserve">SATA Втулка регулятора факела для SATAjet 2000, 3000 </t>
  </si>
  <si>
    <t>SATA Набор из 3-х распределительных колец под сопло для SATAjet 3000, jet 2000 HVLP, jet RP, jet K3</t>
  </si>
  <si>
    <t>SATA Набор уплотнительных колец иглы для jet 3000, jet 2000, RP, K3, jet 1000, jet 100 и KLC</t>
  </si>
  <si>
    <t>SATA Шарнирное соединение для SATAjet 3000, 2000 и RP</t>
  </si>
  <si>
    <t>SATA Набор из 2-х фильтров нижнего бачка для jet/H, LM и GR-92</t>
  </si>
  <si>
    <t>SATA Винт регулятора подачи воздуха для JET/90, JET, LM/GR-92 and MC-B</t>
  </si>
  <si>
    <t>SATA Механизм регулятора факела в сборе для Jet/90, Jet</t>
  </si>
  <si>
    <t>SATA Набор уплотнителей иглы подачи материала для SATAjet 90</t>
  </si>
  <si>
    <t>SATA Набор пружин (12шт.) регулятора подачи материала для SATA окрасочных пистолетов за исключением SATA minijet</t>
  </si>
  <si>
    <t>SATA Пружина регулятора подачи воздуха для окрасочных пистолетов SATA</t>
  </si>
  <si>
    <t>SATA Фиксатор регулятора факела для SATA пистолетов</t>
  </si>
  <si>
    <t>SATA Уплотнитель штока воздушного клапана для SATAjet 3000, jet 2000 HVLP, jet RP, jet 1000, jet 100, KLC, jet K3, jet 90</t>
  </si>
  <si>
    <t>SATA Набор пружин для иглы и регулятора подачи воздуха для SATA пистолетов за исключением SATA minijet</t>
  </si>
  <si>
    <t>SATA Штуцер подачи воздуха G1/4" для SATA пистолетов</t>
  </si>
  <si>
    <t>SATA Набор уплотнителей (3шт.) регулятора подачи воздуха для SATA окрасочных пистолетов за исключением SATA minijet</t>
  </si>
  <si>
    <t>SATA Регулятор факела для пистолетов SATA</t>
  </si>
  <si>
    <t>SATA Рукоятка регулятора с винтом для пистолетов SATA</t>
  </si>
  <si>
    <t>SATA Серый капюшон для маски SATA vision Air 5000</t>
  </si>
  <si>
    <t>SATA Фиксатор головы для маски SATA vision Air 5000</t>
  </si>
  <si>
    <t>SATA Поясной ремень без накладок для маски SATA vision Air 5000</t>
  </si>
  <si>
    <t>SATA Боковая накладка поясного ремня для маски SATA vision Air 5000</t>
  </si>
  <si>
    <t>SATA для маски SATA vision Air 5000</t>
  </si>
  <si>
    <t>SATA Набор сменных плёнок 20шт. для маски Vision Air 5000</t>
  </si>
  <si>
    <t>SATA Набор сменных плёнок 100шт. для маски SATA vision Air 5000</t>
  </si>
  <si>
    <t>SATA Набор сменных плёнок 1000шт.для маски SATA vision Air 5000</t>
  </si>
  <si>
    <t>SATA Клипса цветовой индикации для маски SATA vision Air 5000</t>
  </si>
  <si>
    <t>SATA Набор гигиенических сменных лицевых вкладышей для маски SATA vision Air 5000</t>
  </si>
  <si>
    <t>SATA Набор сменных вкладышей 10шт.  фиксатора головы для масок Vision Air 5000</t>
  </si>
  <si>
    <t>SATA Набор болтов 6шт.  крепления сменных плёнок для масок Vision Air 5000</t>
  </si>
  <si>
    <t>SATA Держатель капюшона для маски SATA vision Air 5000</t>
  </si>
  <si>
    <t>SATA Комплект самоклеющихся полосок (1 - длинная, 2 - короткие) на липучке для фиксации капюшона маски Vision Air 5000</t>
  </si>
  <si>
    <t>SATA Угольный фильтр для маски SATA vision Air 5000</t>
  </si>
  <si>
    <t>SATA Диффузор с вкладышем для маски SATA vision Air 5000</t>
  </si>
  <si>
    <t>SATA Увлажнитель воздуха для маски SATA vision Air 5000</t>
  </si>
  <si>
    <t>SATA Поясной ремень с регулятором давления воздуха с угольным фильтром для масок Vision Air 5000 Carbon</t>
  </si>
  <si>
    <t>SATA Поясной ремень с регулятором давления воздуха для масок Vision Air 5000</t>
  </si>
  <si>
    <t>SATA Нагреватель воздуха для маски SATA vision Air 5000 с угольным фильтром</t>
  </si>
  <si>
    <t>SATA Регулятор давления воздуха для маски SATA vision Air 5000 с угольным фильтром</t>
  </si>
  <si>
    <t>SATA Регулятор давления воздуха для масок Vision Air 5000</t>
  </si>
  <si>
    <t xml:space="preserve">SATA Поясной ремень для защитных масок Vision Air 5000 </t>
  </si>
  <si>
    <t>SATA Охладитель воздуха в сборе для масок Air Vision 5000</t>
  </si>
  <si>
    <t xml:space="preserve">SATA Поясной ремень для защитных масок Air Vision 5000 </t>
  </si>
  <si>
    <t>SATA Нагреватель воздуха для маски SATA vision Air 5000</t>
  </si>
  <si>
    <t>SATA Набор сменных прокладок 10шт. из искуственной кожи для масок с принудительной подачей SATA</t>
  </si>
  <si>
    <t>SATA Воздушный шланг длиной 1,2м с соединениями для пистолета</t>
  </si>
  <si>
    <t>SATA Сменный воздушный фильтр для респираторов SATA</t>
  </si>
  <si>
    <t>SATA Несущий ремень для защитных масок с принудительной подачей SATA</t>
  </si>
  <si>
    <t>SATA Набор клипс для крепления плёнки масок SATA vision 2000</t>
  </si>
  <si>
    <t>SATA Нижняя часть (2шт.) масок Vision 2000</t>
  </si>
  <si>
    <t xml:space="preserve">SATA Уплотнительное кольцо 54х2,5мм угольного  фильтра респиратора </t>
  </si>
  <si>
    <t>SATA Корпус угольного фильтра респиратора</t>
  </si>
  <si>
    <t>SATA Набор сменных плёнок 5шт. для маски SATA vision 2000</t>
  </si>
  <si>
    <t>SATA Набор сменных плёнок 25шт. для маски SATA vision 2000</t>
  </si>
  <si>
    <t>SATA Набор сменных плёнок 1000шт. для маски SATA vision 2000</t>
  </si>
  <si>
    <t>SATA Набор сменных плёнок 25шт. для индустриальных масок SATA</t>
  </si>
  <si>
    <t>SATA Шланг подачи воздуха для SATA респираторов ø 9.5 x 5.0мм, цена за 1м., макс.длина 40м.</t>
  </si>
  <si>
    <t>SATA Армированный шланг подачи воздуха для SATA респираторов, 6м,  ø 9.5 x 5.0мм</t>
  </si>
  <si>
    <t>SATA Воздушный шланг со звуковым сигнализатором и пенной накладкой 1850мм для масок SATA Vision 2000</t>
  </si>
  <si>
    <t>SATA Армированный шланг подачи воздуха для SATA респираторов, 40м,  ø 9.5 x 5.0мм</t>
  </si>
  <si>
    <t>SATA Армированный шланг подачи воздуха для SATA респираторов, 10м,  ø10мм</t>
  </si>
  <si>
    <t>SATA Армированный шланг подачи воздуха для SATA респираторов, 40м,  ø10мм</t>
  </si>
  <si>
    <t>SATA Предохранительная быстродействующая муфта для увлажнителя воздуха</t>
  </si>
  <si>
    <t>SATA Ниппель увлажнителя воздуха</t>
  </si>
  <si>
    <t>SATA Кольцо круглого сечения 39 х 2,5мм для увлажнителя воздуха</t>
  </si>
  <si>
    <t>SATA Предохранительный клапан в сборе увлажнителя воздуха</t>
  </si>
  <si>
    <t>SATA Вставной ниппель увлажнителя воздуха</t>
  </si>
  <si>
    <t>SATA Уплотнительное кольцо 10х2мм для глушителя SATA индустриальной маски</t>
  </si>
  <si>
    <t>SATA Защитный стакан угольного фильтра респиратора</t>
  </si>
  <si>
    <t xml:space="preserve">SATA Зажим для шланга </t>
  </si>
  <si>
    <t>SATA Угольный фильтр в сборе для защитных масок SATA Vision 2000 с поясным ремнём</t>
  </si>
  <si>
    <t>SATA Угольный фильтр в сборе для респираторов SATA с поясным ремнём</t>
  </si>
  <si>
    <t>SATA Набор сменных вкладышей 20шт. для SATA индустриальных масок</t>
  </si>
  <si>
    <t>SATA Набор сменных лицевых вкладышей 2шт. для SATA индустриальных масок</t>
  </si>
  <si>
    <t>SATA Резьбовая пробка увлажнителя воздуха</t>
  </si>
  <si>
    <t>SATA Набор сменных нижних вкладышей 5шт. для SATA индустриальных масок</t>
  </si>
  <si>
    <t>SATA Быстросъёмное соединение для масок SATA vision 2000</t>
  </si>
  <si>
    <t>SATA Поролоновая накладка для подбородка для масок SATA vision 2000</t>
  </si>
  <si>
    <t>SATA Серый капюшон для маски SATA vision 2000</t>
  </si>
  <si>
    <t>SATA Поясной ремень для защитных масок SATA Vision 2000 без угольного фильтра, с регулятором воздуха, индустриальная версия</t>
  </si>
  <si>
    <t>SATA Налобник для маски SATA vision 2000</t>
  </si>
  <si>
    <t>SATA Нагреватель воздуха с регулятором давления для использования с респираторами SATA</t>
  </si>
  <si>
    <t>SATA Набор сменных вкладышей 20шт. для маски Vision 2000</t>
  </si>
  <si>
    <t>SATA Клапан увлажнителя воздуха в сборе</t>
  </si>
  <si>
    <t>SATA Набор чистящих влажных салфеток (10шт.) для респираторов SATA</t>
  </si>
  <si>
    <t xml:space="preserve">SATA Поролоновая самоклеющаяся вставка 8х25х345мм для повышения комфортности респираторов </t>
  </si>
  <si>
    <t>SATA Самоклеющаяся полоска-липучка 40см для крепления капюшона маски SATA vision 2000</t>
  </si>
  <si>
    <t>SATA Внутренний сменный блок для увлажнителя воздуха респираторов</t>
  </si>
  <si>
    <t>SATA Капюшон с креплением на липучке для маски Vision 2000</t>
  </si>
  <si>
    <t>SATA Поясной ремень для защитной маски арт.54825 без угольного фильтра, с регулятором воздуха, индустриальная версия</t>
  </si>
  <si>
    <t>SATA Шланг подачи воздуха для SATA респираторов</t>
  </si>
  <si>
    <t>SATA Шланг подачи воздуха с сигнальным устройством для SATA респираторов</t>
  </si>
  <si>
    <t>SATA Увлажнитель воздуха для использования с респираторами SATA</t>
  </si>
  <si>
    <t>SATA Набор запасных пластиковых ремней для масок Vision 2000</t>
  </si>
  <si>
    <t>SATA Винты (2шт) для масок Vision 2000</t>
  </si>
  <si>
    <t>SATA Несущая рама с боковыми и нижней частями для масок Vision 2000</t>
  </si>
  <si>
    <t xml:space="preserve">SATA ПВХ шланг 4 х 2 х 110мм для SATA респираторов </t>
  </si>
  <si>
    <t>SATA Распределитель воздуха для полумасок (2шт.)</t>
  </si>
  <si>
    <t>SATA Шланг подачи воздуха с сигнальным устройством и гасителем шума для защитных масок SATA Vision 2000</t>
  </si>
  <si>
    <t>SATA Т-образный узел подсоединения воздуха для защитных масок SATA Airfresh и Vision 2000</t>
  </si>
  <si>
    <t>SATA Набор держателей предфильтров (2шт.) и предфильтров (10шт.) для SATA респираторов</t>
  </si>
  <si>
    <t>SATA Оголовье с фиксатором для респираторов SATA Air Star</t>
  </si>
  <si>
    <t>SATA Набор предфильтров (10шт.) для респираторов SATA Air Star F</t>
  </si>
  <si>
    <t>SATA Набор предфильтров (50шт.) для респираторов SATA Air Star F</t>
  </si>
  <si>
    <t>SATA Набор мембран вдоха (10шт.) и  выдоха (5шт.) для респираторов SATA Air Star</t>
  </si>
  <si>
    <t>SATA Пара фильтров А2:Р3 для респираторов SATA Air Star F</t>
  </si>
  <si>
    <t>SATA Набор фильтров А2:Р3 (6 пар) для респираторов SATA Air Star F</t>
  </si>
  <si>
    <t>SATA Набор фильтров А2:Р3 (3 пары) для респираторов SATA Air Star F</t>
  </si>
  <si>
    <t>SATA Набор чистящих салфеток (10шт.) для респираторов SATA</t>
  </si>
  <si>
    <t>SATA Соединитель (2шт.) для респираторов SATA Air Star C</t>
  </si>
  <si>
    <t>SATA Смягчающая подкладка поясного ремня для защитных масок SATA Vision 2000</t>
  </si>
  <si>
    <t>SATA Держатель увлажнителя воздуха</t>
  </si>
  <si>
    <t>SATA Контейнер увлажнителя воздуха</t>
  </si>
  <si>
    <t>SATA Кольцо круглого сечения 68 х 2,0 мм увлажнителя воздуха (до июля 2013 г.)</t>
  </si>
  <si>
    <t>SATA Кольцо круглого сечения 71 х 2,0 мм увлажнителя воздуха (с июля 2013 г.)</t>
  </si>
  <si>
    <t>SATA Пружина регулятора давления фильтров серии 300 и 400</t>
  </si>
  <si>
    <t>SATA Мембрана фильтров серии 300 и 400</t>
  </si>
  <si>
    <t>SATA Кран подачи воздуха для фильтров серии 400, тефлон G 1/2</t>
  </si>
  <si>
    <t>SATA Клапан выпуска конденсата для SATA фильтров серий 100, 200, 300 и 400</t>
  </si>
  <si>
    <t>SATA Манометр 0-10 бар для фильтров серий 200, 300 и 400</t>
  </si>
  <si>
    <t>SATA Внутренняя часть колбы для фильтров серий 100, 200, 300 и 400</t>
  </si>
  <si>
    <t>SATA Фильтр из спечённой бронзы для серий 100, 200, 300 и 400</t>
  </si>
  <si>
    <t>SATA Клапан давления для фильтров серий 300 и 400</t>
  </si>
  <si>
    <t xml:space="preserve">SATA Пластиковая гайка крепления картриджа для фильтров серий 300 и 400 </t>
  </si>
  <si>
    <t>SATA Уловитель конденсата для фильтров серий 100, 200, 300, 400</t>
  </si>
  <si>
    <t>SATA Стакан с автоматическим выпускным клапаном для фильтров серий 200, 300 и 400</t>
  </si>
  <si>
    <t>SATA Наконечник фильтра с уплотнительным кольцом для серий 200, 300 и 400</t>
  </si>
  <si>
    <t>SATA Переносная подставка для фильтров серии 400</t>
  </si>
  <si>
    <t>SATA Отвод с 2-мя воздушными выходами G 1/4a для фильтров серии 400 старого образца до 2011г.</t>
  </si>
  <si>
    <t>SATA Уплотнительная прокладка для фильтров серии 400</t>
  </si>
  <si>
    <t>SATA Шпиндель для фильтров серии 400</t>
  </si>
  <si>
    <t>SATA Сменный картридж для фильтров серий 200, 300 и 400</t>
  </si>
  <si>
    <t>SATA Фиксирующая муфта регулятора давления фильтров серии 400</t>
  </si>
  <si>
    <t>SATA дроссельный клапан конденсата для увлажнителя SATA AB1</t>
  </si>
  <si>
    <t>SATA Шток клапана регулятора давления в сборе для фильтров серии 0/324</t>
  </si>
  <si>
    <t>SATA Стакан для фильтров серий 200, 300 и 400</t>
  </si>
  <si>
    <t>SATA Сменный картридж с активированным углём для фильтров серии 200, 300 и 400</t>
  </si>
  <si>
    <t>SATA Ремонтный комплект для фильтров серии 400</t>
  </si>
  <si>
    <t>SATA Соединительный винт для фильтров серии 400</t>
  </si>
  <si>
    <t>SATA Потайной винт ручки регулятора давления фильтров серии 400</t>
  </si>
  <si>
    <t>SATA Набор уплотнителей для фильтров серии 400</t>
  </si>
  <si>
    <t>SATA Ручка регулятора давления фильтра серии 400</t>
  </si>
  <si>
    <t>SATA Шаровый выпускной кран G1/4a для фильтров серии 400</t>
  </si>
  <si>
    <t>SATA Выходной блок в сборе с 2-мя шаровыми кранами для фильтров серии 400</t>
  </si>
  <si>
    <t>SATA Выходной блок с удлинением в сборе с 2-мя шаровыми кранами для фильтров серии 400</t>
  </si>
  <si>
    <t>SATA Клапан регулирования давления для фильтров 100prep</t>
  </si>
  <si>
    <t>SATA Сменный картридж тонкой очистки для фильтров 100prep</t>
  </si>
  <si>
    <t>SATA Набор уплотнительных колец для фильтров 100prep</t>
  </si>
  <si>
    <t xml:space="preserve">SATA Сменный картридж с активированным углём для фильтров 100prep </t>
  </si>
  <si>
    <t>SATA Регулятор давления для фильтров серии 200</t>
  </si>
  <si>
    <t>SATA Таймер для фильтров из спечённой бронзы</t>
  </si>
  <si>
    <t>SATA Крышка фильтра (4 шт.) для SATA фильтров</t>
  </si>
  <si>
    <t>SATA Плечевой ремень для напорного бачка SATA mini set 2</t>
  </si>
  <si>
    <t>SATA Контргайка G 1/4 для верхней трубки напорного бачка SATA mini set 2</t>
  </si>
  <si>
    <t>SATA Регулятор давления с перепускным клапаном для напорного бачка 2л.</t>
  </si>
  <si>
    <t>SATA Набор шлангов (2шт) 9х9мм, длиной 1,5м для напорного бачка 2л</t>
  </si>
  <si>
    <t>SATA Набор расходных запасных частей для напорного бачка SATA mini set 2</t>
  </si>
  <si>
    <t>SATA Клапан сброса избыточного давления 2,5 бар для напорного бачка SATA mini set 2</t>
  </si>
  <si>
    <t>SATA Медное уплотнительное кольцо 13х18х1 клапана выпуска конденсата для напорных баков SATA mini set 2 и 10л.</t>
  </si>
  <si>
    <t>SATA Манометр 0-4 бар, 50мм, для напорного бачка SATA mini set 2</t>
  </si>
  <si>
    <t>SATA Клапан для напорного бачка SATA mini set 2</t>
  </si>
  <si>
    <t>SATA Бачок 2л. для SATA mini set 2</t>
  </si>
  <si>
    <t>SATA Трубка подачи материала для напорного бачка SATA mini set 2</t>
  </si>
  <si>
    <t>SATA Набор винтов (2шт.) для напорного бачка SATA mini set 2</t>
  </si>
  <si>
    <t>SATA Набор уплотнительных колец (4шт.) для напорного бачка SATA mini set 2</t>
  </si>
  <si>
    <t>SATA Набор винтов (2шт.) понижения давления для напорного бачка SATA mini set 2</t>
  </si>
  <si>
    <t>SATA Набор шлангов (2шт) 6х6мм, длиной 3м для напорного бачка 2л</t>
  </si>
  <si>
    <t>SATA Ручной миксер для напорного бака 10л.</t>
  </si>
  <si>
    <t>SATA Манометр 0-4 бар, 50мм, для SATA напорных баков 10л.</t>
  </si>
  <si>
    <t>SATA Двойной регулятор давления для SATA напорных баков 10л. в сборе</t>
  </si>
  <si>
    <t>SATA Регулятор давления для SATA напорных баков 10л. в сборе</t>
  </si>
  <si>
    <t>SATA Сменный внутренний бак из нержавеющей стали для SATA напорного бака 10л.</t>
  </si>
  <si>
    <t>SATA Уплотнительное кольцо для напорного бака 10л.</t>
  </si>
  <si>
    <t>SATA Ручной миксер для напорного бака 24л.</t>
  </si>
  <si>
    <t>SATA Прокладка крышки напорного бака 24л.</t>
  </si>
  <si>
    <t>SATA Дополнительный штуцер второго пистолета для напорного бака</t>
  </si>
  <si>
    <t>SATA Регулятор давления для SATA напорных баков 24л. в сборе, 6 бар</t>
  </si>
  <si>
    <t>SATA Двойной регулятор давления для SATA напорных баков 24л. в сборе, 6 бар</t>
  </si>
  <si>
    <t>SATA Сменный внутренний бак для SATA напорного бака 24л., сталь V2A</t>
  </si>
  <si>
    <t>SATA Тележка для напорного бака 24л.</t>
  </si>
  <si>
    <t>SATA Устройство для подключения 2-х пистолетов к напорному баку 24л, нерж.сталь</t>
  </si>
  <si>
    <t>SATA Ручной миксер для напорного бака 48л.</t>
  </si>
  <si>
    <t>SATA Отвод материала для напорного бака 24-48л., нерж.сталь, наружная резьба G 1/2</t>
  </si>
  <si>
    <t>SATA Двойной регулятор давления для SATA напорных баков 48л. в сборе, 4 бар</t>
  </si>
  <si>
    <t>SATA Уплотнительное кольцо крышки напорного бака 48л.</t>
  </si>
  <si>
    <t>SATA Устройство для подключения 2-х пистолетов к напорному баку 48л, нерж.сталь</t>
  </si>
  <si>
    <t>SATA Прокладка для Vario Top Spray насоса</t>
  </si>
  <si>
    <t>SATA Манометр G1/4" 0-10 бар для SATA напорных баков, насосов, фильтра SATA 100 prep</t>
  </si>
  <si>
    <t>SATA Втулка с резьбой G 3/8" female и 1/2" male для пескоструйной установки и Top Spray насоса</t>
  </si>
  <si>
    <t>SATA Регулятор давления подачи материала в сборе для SATA Vario Top Spray мембранного насоса</t>
  </si>
  <si>
    <t>SATA Регулятор давления подачи материала в сборе для SATA Vario Top Spray мембранного насоса, версия из нержавеющей стали</t>
  </si>
  <si>
    <t>SATA Набор уплотнителей для Vario Top Spray насоса</t>
  </si>
  <si>
    <t>SATA Кольцо 9х2 для Vario Top Spray насоса</t>
  </si>
  <si>
    <t>SATA Кольцо 42х2 для Vario Top Spray насоса</t>
  </si>
  <si>
    <t>SATA Уплотнитель для Vario Top Spray насоса</t>
  </si>
  <si>
    <t>SATA Уплотнительное кольцо для Vario Top Spray насоса</t>
  </si>
  <si>
    <t>SATA Шланг Ø 13 мм длиной 10 м, синий, G 1/2, подкл. 2 пистолетов для Vario Top Spray насоса</t>
  </si>
  <si>
    <t>SATA Ведущая цапфа для Vario Top Spray насоса (в наборе 6 шт.)</t>
  </si>
  <si>
    <t>SATA Ремонтный комплект для мембраны Vario Top Spray насоса</t>
  </si>
  <si>
    <t>SATA Ремонтный комплект для узла управления Vario Top Spray насоса</t>
  </si>
  <si>
    <t>SATA Ремонтный комплект клапанов для Vario Top Spray насоса</t>
  </si>
  <si>
    <t>SATA Ремонтный комплект несущего штока Vario Top Spray насоа</t>
  </si>
  <si>
    <t>SATA Ремонтный комплект несущего элемента Vario Top Spray насоса</t>
  </si>
  <si>
    <t>SATA Шарик для Vario Top Spray насоса</t>
  </si>
  <si>
    <t>SATA Диафрагма D123 в сборе для Vario Top Spray насоса</t>
  </si>
  <si>
    <t>SATA Шаровая опора для Vario Top Spray насоса</t>
  </si>
  <si>
    <t>SATA Седло клапана D12 для Vario Top Spray насоса</t>
  </si>
  <si>
    <t>SATA Уплотнительная прокладка 17,2х28,2х5,4 для Vario Top Spray насоса</t>
  </si>
  <si>
    <t>SATA Кольцо 22х3 мм для Vario Top Spray насоса</t>
  </si>
  <si>
    <t>SATA Кольцо 14х2 мм для Vario Top Spray насоса</t>
  </si>
  <si>
    <t>SATA Лепестковый клапан 24 х 19мм для Vario Top Spray насоса (в наборе 3 шт.)</t>
  </si>
  <si>
    <t>SATA Несущий шток в комплекте с уплотнительным кольцом 10,82х1,78 для Vario Top Spray насоса</t>
  </si>
  <si>
    <t xml:space="preserve">SATA Сетчатый фильтр 1.0 меш для водорастворимых красок для SATA Vario Top Spray насоса </t>
  </si>
  <si>
    <t>SATA Двойной регулятор давления с манометром 0-10 бар в сборе для Vario Top Spray насоса</t>
  </si>
  <si>
    <t>SATA Манометр 0-6 бар, 50мм, G 1/4 для Vario Top Spray насоса</t>
  </si>
  <si>
    <t>SATA Набор шлангов (2шт) для SATA spray mix длиной 5м</t>
  </si>
  <si>
    <t>SATA Набор шлангов (2шт) для SATA spray mix длиной 10м</t>
  </si>
  <si>
    <t>SATA Набор шлангов (2шт) для SATA spray mix длиной 15м</t>
  </si>
  <si>
    <t>SATA Двойной шланг для SATA spray mix длиной 7.5м</t>
  </si>
  <si>
    <t>SATA Двойной шланг для SATA spray mix длиной 15м</t>
  </si>
  <si>
    <t>SATA Фильтр 100 msh для SATA spray mix пистолетов</t>
  </si>
  <si>
    <t>SATA Уплотнительное кольцо иглы для SATAjet/Spray-Mix и LP90/Spray Mix пистолетов</t>
  </si>
  <si>
    <t>SATA Набор фильтров 200 msh (фильтры 20933 - 4шт, держатель 77503 - 2шт, винт 26393 - 1шт) для SATA spray mix пистолетов</t>
  </si>
  <si>
    <t>SATA Заглушка иглы подачи для SATAjet K3 и jet 3000 K spray mix пистолетов</t>
  </si>
  <si>
    <t>SATA Дюза переноса материала для  SATA spray mix пистолетов</t>
  </si>
  <si>
    <t>SATA Уплотнитель штока воздушного клапана для SATAjet 3000 K и K3 spray mix пистолетов</t>
  </si>
  <si>
    <t>SATA Головка дюзы для SATA spray mix пистолетов</t>
  </si>
  <si>
    <t>SATA Ремонтный комплект для SATAjet K3 Spray Mix, jet 3000 K spray mix</t>
  </si>
  <si>
    <t>SATA Игла подачи с наконечником HM для SATAjet K3 Spray Mix, jet 3000 K spray mix</t>
  </si>
  <si>
    <t>SATA Модифицирующий инверсионный набор для SATAjet 3000 K spray mix пистолетов</t>
  </si>
  <si>
    <t xml:space="preserve">SATA Сопло с карбидной вставкой для пескоструйного пистолета </t>
  </si>
  <si>
    <t>SATA Крышка пластикового бачка 0,6 л для пескоструйного пистолета SATA UBE</t>
  </si>
  <si>
    <t>SATA Многофункциональное сопло для обдувочного пистолета 15214</t>
  </si>
  <si>
    <t>SATA Обдувочное сопло с быстрым разъёмом</t>
  </si>
  <si>
    <t>SATA Набор фильтров (3шт.) для обдувочного пистолета SATA dry jet</t>
  </si>
  <si>
    <t>SATA Уплотнительное кольцо бачка для HDK и HRS</t>
  </si>
  <si>
    <t>SATA Ремонтный комплект для SATA HRS</t>
  </si>
  <si>
    <t>SATA Игла подачи 1,5мм для HRS</t>
  </si>
  <si>
    <t>SATA Поршень подачи воздуха для HRS</t>
  </si>
  <si>
    <t>SATA Втулка регулятора подачи воздуха для HRS</t>
  </si>
  <si>
    <t>SATA Игла подачи 1,5мм со втулкой для HRS</t>
  </si>
  <si>
    <t>SATA Распылительное сопло для HRS</t>
  </si>
  <si>
    <t>SATA Пружина иглы подачи для HRS</t>
  </si>
  <si>
    <t>SATA Уплотнитель иглы подачи для HRS</t>
  </si>
  <si>
    <t>SATA Г-образный зонд Venturi, Ø 4 мм, с гибким подводящим шлангом, распылительной трубкой Venturi, для обработки пустот и поверхностей</t>
  </si>
  <si>
    <t>SATA Нейлоновый зонд, гибкий, длина 1500 мм, Ø 6 мм, с радиальной форсункой 360°, с косым передним и задним распылением</t>
  </si>
  <si>
    <t>SATA Жесткий стальной зонд, 1100 мм, Ø 8 мм, с круговым распылением 360° для обработки дверных полостей</t>
  </si>
  <si>
    <t>SATA Нейлоновая насадка 1,5м, диаметр 6мм для HRS</t>
  </si>
  <si>
    <t>SATA Нейлоновый зонд, гибкий, длина 1300 мм, Ø 8 мм, с радиальной форсункой 360° и передним распылением</t>
  </si>
  <si>
    <t>SATA Нейлоновая насадка с удлинителем для HRS</t>
  </si>
  <si>
    <t>SATA Соединительный узел крепления насадки для HKD1 и HRS</t>
  </si>
  <si>
    <t>SATA Г-образный зонд, Ø 4 мм, с гибким подводящим шлангом, плоской Г-образной форсункой, для обработки пустот и поверхностей</t>
  </si>
  <si>
    <t>SATA Круглая дюза для HRS</t>
  </si>
  <si>
    <t>SATA Ремонтный комплект запчастей для HRS</t>
  </si>
  <si>
    <t>SATA Набор уплотнителей для HRS</t>
  </si>
  <si>
    <t>SATA Клапан для HRS</t>
  </si>
  <si>
    <t>SATA Жесткий стальной зонд для обработки дверных полостей, 150 мм, Ø 8 мм, с радиальной форсункой 360° и передним распылением, с гибким подводящим шлангом 1 м</t>
  </si>
  <si>
    <t>SATA Сопло с круговым распылением, с гибким шлангом для нанесения антикоррозионной защиты на днище</t>
  </si>
  <si>
    <t>SATA Воздушный клапан системы подачи растворителя для Multiclean мойки</t>
  </si>
  <si>
    <t>SATA Мембранный насос для Multiclean мойки</t>
  </si>
  <si>
    <t>SATA Ручная щётка со шлангом для Multiclean мойки</t>
  </si>
  <si>
    <t>SATA Штуцер соединения покрасочных пистолетов с мойкой Multi Clean 2</t>
  </si>
  <si>
    <t>SATA Фильтрующий коврик для Multiclean мойки</t>
  </si>
  <si>
    <t>SATA Запорный клапан для Multiclean мойки</t>
  </si>
  <si>
    <t>SATA Держатель крышки бачка для Multiclean мойки</t>
  </si>
  <si>
    <t>SATA Пружинный зажим для Multiclean мойки</t>
  </si>
  <si>
    <t>SATA Механический таймер промывочного цикла для Multiclean мойки</t>
  </si>
  <si>
    <t>SATA Перфорированное металлическое основание промывочной камеры Multiclean мойки</t>
  </si>
  <si>
    <t>SATA Трубка подачи солвента с быстрым соединением для Multiclean мойки</t>
  </si>
  <si>
    <t>SATA Регулятор воздушного клапана для Multiclean мойки</t>
  </si>
  <si>
    <t>SATA Устройство промывки пистолетов для  Multiclean мойки</t>
  </si>
  <si>
    <t>SATA Переключатель режимов для мойки RCS</t>
  </si>
  <si>
    <t>SATA Воздушный шланг 13мм, длиной 500мм с соединением для мойки RCS</t>
  </si>
  <si>
    <t xml:space="preserve">SATA Комплект (приспособление и фиксатор по 5шт) для защиты от разбрызгивания для мойки clean RCS </t>
  </si>
  <si>
    <t>SATA Щётка для очистки мойки RCS</t>
  </si>
  <si>
    <t>SATA Винт для соединения быстрого разъёма с SATA jet 3000, jet 2000 HVLP, jet RP, jet K3, jet 3000 K,  K3 spray mix, jet 3000 K spray mix</t>
  </si>
  <si>
    <t>SATA Светодиодная лампа для цветоподбора TrueSun</t>
  </si>
  <si>
    <t>Разное (группа скидок 2)</t>
  </si>
  <si>
    <t>SATA Набор клипс CCS (4шт) для jet 3000, jet 2000, jet RP, jet K3</t>
  </si>
  <si>
    <t>SATA Набор ключей для ремонта jet 3000, jet 2000, jet 1000, jet 100, jet RP, KLC</t>
  </si>
  <si>
    <t>SATA Набор ключей для ремонта jet B jet GR, jet H, spray master RP</t>
  </si>
  <si>
    <t xml:space="preserve">SATA Пластиковый бачок 0,125л для SATAminijet 3000 B HVLP, minijet 4 HVLP </t>
  </si>
  <si>
    <t>SATA Алюминиевый бачок 0,15л QCC для minijet 3000 B HVLP, minijet 4 HVLP</t>
  </si>
  <si>
    <t>SATA Алюминиевый бачок 0,15л QCC для пистолетов с верхним бачком, кроме minijet3000 B, jet B, jet GR, jet 20</t>
  </si>
  <si>
    <t xml:space="preserve">SATA Пластиковый бачок 0,3л для SATAminijet 3000 B HVLP, minijet 4 HVLP </t>
  </si>
  <si>
    <t>SATA Пластиковый бачок 0,3л QCC для SATAjet 5000, jet 4000, jet 3000, jet 1000, jet 100, minijet 4400, LM 2000</t>
  </si>
  <si>
    <t>SATA Пластиковый бачок 0,3л QCC для SATAminijet</t>
  </si>
  <si>
    <t>SATA Пластиковый бачок 0,125л QCC для SATAminijet 4400</t>
  </si>
  <si>
    <t>SATA Крышка с поддоном и противокапельным устройством для пластикового бачка 0,125л для SATAminijet 4400</t>
  </si>
  <si>
    <t>SATA Пластиковый бачок 0,6л QCC для SATAjet 3000, jet 2000 HVLP, jet RP, jet 1000, jet 100</t>
  </si>
  <si>
    <t>SATA Алюминиевый бачок 0,75л QCC для SATAjet 3000, jet 2000 HVLP, jet RP, jet 1000, jet 100</t>
  </si>
  <si>
    <t>SATA Пластиковый бачок 0,6л QCC+резьба для SATAjet 5000, jet 4000, jet 3000, jet 1000, jet 100, minijet 4400</t>
  </si>
  <si>
    <t>SATA Пластиковый нижний бачок 0,6л для пескоструйного пистолета</t>
  </si>
  <si>
    <t>SATA Пластиковый бачок 0,3л для Jet B, GR</t>
  </si>
  <si>
    <t>SATA Пластиковый бачок 0,6л для Jet B, Jet B-NR95, GR</t>
  </si>
  <si>
    <t>SATA Набор противокапельных колец для пластикового бачка 0,6л (4шт)</t>
  </si>
  <si>
    <t>SATA Крышка с пробкой для пластикового бачка 0,6л</t>
  </si>
  <si>
    <t>SATA Алюминиевый нижний бачок 1,0л для Jet H, GR/H, LM/H с крышкой</t>
  </si>
  <si>
    <t>SATA Крышка в сборе с уплотнителем для алюминиевого нижнего бачка 1,0л</t>
  </si>
  <si>
    <t>SATA Алюминиевый нижний бачок 1,0л для Jet H, GR/H, LM/H</t>
  </si>
  <si>
    <t>SATA Прокладка крышки  алюминиевого нижнего бачка 1,0л (4шт.)</t>
  </si>
  <si>
    <t>SATA Алюминиевый бачок 1,0л с системой QCC для Jet 2000, Jet RP</t>
  </si>
  <si>
    <t>SATA Набор крышек (3шт.) для алюминиевого бачка 0,75 и 1,0л</t>
  </si>
  <si>
    <t>SATA Бачок со смесителем для jet B и GR/B-92</t>
  </si>
  <si>
    <t xml:space="preserve">SATA Пластиковый бачок 0,065л с крышкой для SATAjet 20 B, decor 2000 </t>
  </si>
  <si>
    <t xml:space="preserve">SATA Крышка с пробкой для пластикового бачка 0,065л для SATAjet 20 B, decor 2000 </t>
  </si>
  <si>
    <t>SATA Алюминиевый бачок 1,0л  в сборе для HRS, макс. давление 10 бар</t>
  </si>
  <si>
    <t>SATA Уплотнительное кольцо для QCC соединения</t>
  </si>
  <si>
    <t>SATA Комплект стальных ниппелей для быстрого разъёма, 5шт.</t>
  </si>
  <si>
    <t>SATA Комплект быстрых разъёмов "мама-папа"</t>
  </si>
  <si>
    <t>SATA Быстрый разъём для HKD1, LM/KK, HRS</t>
  </si>
  <si>
    <t>SATA Ниппель быстрого разъёма с наружной резьбой G 3/8</t>
  </si>
  <si>
    <t>SATA Ниппель быстрого разъёма для 9мм шланга</t>
  </si>
  <si>
    <t>SATA Быстрый разъём с внутренней резьбой G 3/8</t>
  </si>
  <si>
    <t>SATA Быстрый разъём с внутренней резьбой G 1/4</t>
  </si>
  <si>
    <t>SATA Быстрый разъём 100.14 с наружной резьбой G 1/4</t>
  </si>
  <si>
    <t>SATA Быстрый разъём 102.9 для 9мм шланга</t>
  </si>
  <si>
    <t>SATA Быстрый разъём 102.6 для 6мм шланга</t>
  </si>
  <si>
    <t>SATA Шарнирное соединение для SATA пистолетов</t>
  </si>
  <si>
    <t>SATA Ниппель для респираторов SATA GS с резьбой G 1/4</t>
  </si>
  <si>
    <t>SATA Универсальное эластичное соединение с внутренней резьбой G 1/4</t>
  </si>
  <si>
    <t>SATA Фильтры для SATA окрасочных пистолетов, кроме SATAminijet  (упаковка 10 шт.)</t>
  </si>
  <si>
    <t>SATA Фильтры 300 µ для SATA окрасочных пистолетов, кроме SATAminijet  (100 шт.)</t>
  </si>
  <si>
    <t>SATA Фильтры 300 µ для SATA окрасочных пистолетов, кроме SATAminijet  (500 шт.)</t>
  </si>
  <si>
    <t>SATA Фильтр 60 msh для SATA пистолетов с нижней подачей G3/8i-G3/8a для водоразбавляемых красок</t>
  </si>
  <si>
    <t>SATA Измеритель вязкости, вискозиметр, DIN 4мм, &lt; 1 сек. литой алюминий</t>
  </si>
  <si>
    <t>SATA Измеритель вязкости, вискозиметр, DIN 4мм,&lt; 1.5 сек. прессованный алюминий</t>
  </si>
  <si>
    <t>SATA Кронштейн-держатель для пистолета с верхним бачком</t>
  </si>
  <si>
    <t>SATA Смазка для пистолетов, без силикона и кислот, 100г.</t>
  </si>
  <si>
    <t>SATA Воздушный шланг 6мм, длиной 10м с быстрым соединением и ниппелем</t>
  </si>
  <si>
    <t>SATA Воздушный шланг 9мм, длиной 6м с быстрым соединением и ниппелем</t>
  </si>
  <si>
    <t>SATA Воздушный шланг 9мм, длиной 10м, G 1/4", синий</t>
  </si>
  <si>
    <t>SATA Воздушный шланг 9мм, длиной 10м с быстрым соединением и ниппелем</t>
  </si>
  <si>
    <t>SATA Воздушный шланг 9мм, длиной 15м с быстрым соединением и ниппелем</t>
  </si>
  <si>
    <t xml:space="preserve">SATA Воздушный шланг 9х3,5мм, синий, длиной 15м </t>
  </si>
  <si>
    <t>SATA Воздушный шланг 9х3,5мм, синий, макс.20 бар, длиной 50м</t>
  </si>
  <si>
    <t>SATA Воздушный шланг 6х3мм, синий, макс.20 бар, длиной 50м</t>
  </si>
  <si>
    <t>SATA Шланг для подачи материала 9мм, длиной 6м, оливковый цвет</t>
  </si>
  <si>
    <t>SATA Шланг для подачи материала 9мм, длиной 10м, оливковый цвет</t>
  </si>
  <si>
    <t>SATA Шланг для подачи материала 9мм, длиной 15м, оливковый цвет</t>
  </si>
  <si>
    <t>SATA Набор шлангов (2шт), длиной 3м для напорного бачка 2л</t>
  </si>
  <si>
    <t>SATA Набор шлангов (2шт) для водорастворимых красок, 9х9мм, длиной 6м</t>
  </si>
  <si>
    <t>SATA Набор шлангов (2шт) для водорастворимых красок, 9х9мм, длиной 10м</t>
  </si>
  <si>
    <t>SATA Набор шлангов (2шт) для водорастворимых красок, 9х9мм, длиной 15м</t>
  </si>
  <si>
    <t>SATA Шланг для подачи материала с резьбой G3/8 для водорастворимых красок для пистолетов SATA с нижней подачей</t>
  </si>
  <si>
    <t>SATA Набор шлангов (2шт) 9х9мм, длиной 6м</t>
  </si>
  <si>
    <t>SATA Набор шлангов (2шт) 9х9мм, длиной 10м</t>
  </si>
  <si>
    <t>SATA Набор шлангов (2шт) 9х9мм, длиной 15м</t>
  </si>
  <si>
    <t>SATA Набор для чистки пистолетов, 10 щёток</t>
  </si>
  <si>
    <t>SATA Набор для чистки пистолетов, 10 двусторонних щёток</t>
  </si>
  <si>
    <t>SATA Набор игл для чистки дюз пистолетов, 3х12шт.</t>
  </si>
  <si>
    <t>SATA Набор игл для чистки дюз пистолетов, 12шт.</t>
  </si>
  <si>
    <t>SATA Набор для чистки пистолетов, 2 щётки, 12 игл</t>
  </si>
  <si>
    <t>SATA Набор для чистки подающего шланга для пистолетов с нижним бачком, 10 щёток</t>
  </si>
  <si>
    <t>SATA Набор больших щёток для чистки, 5шт.</t>
  </si>
  <si>
    <t>SATA Бутыль-спрей 1л. для очистки пистолетов</t>
  </si>
  <si>
    <t>SATA Бутыль-спрей 1л с ручным нагнетателем для очистки пистолетов от водорастворимых красок</t>
  </si>
  <si>
    <t>SATA Приспособление для открывания канистр высотой до 36см.</t>
  </si>
  <si>
    <t>SATA Подставка для пистолетов SATAjet</t>
  </si>
  <si>
    <t>SATA Подставка в сборе для minijet и Décor 2000</t>
  </si>
  <si>
    <t>SATA Держатель для пистолета с держателем для фильтра-воронки</t>
  </si>
  <si>
    <t>SATA Держатель для 3-х пистолетов для настенного крепления</t>
  </si>
  <si>
    <t>SATA Вставка держателя 134882 для minijet</t>
  </si>
  <si>
    <t>SATA Подставка для 6-ти пистолетов с лого SATA</t>
  </si>
  <si>
    <t>SATA Набор красных резиновых колпачков (5шт.) для защиты головки SATAjet 3000 от мех. повреждений</t>
  </si>
  <si>
    <t>SATA Набор красных резиновых колпачков (5шт.) для защиты головки SATAjet 100 и jet 1000 от мех. повреждений</t>
  </si>
  <si>
    <t>SATA Набор красных резиновых колпачков (5шт.) для защиты головки SATAminijet 3000 от мех. повреждений</t>
  </si>
  <si>
    <t xml:space="preserve">SATA Алюминиевый кейс для окрасочных пистолетов и акссессуаров </t>
  </si>
  <si>
    <t xml:space="preserve">SATA Пластиковый кейс для jet X5500 окрасочных пистолетов и акссессуаров </t>
  </si>
  <si>
    <t>SATA Малярный комбинезон, полиэстер, карбон, 3 цвета, защита от возгорания, размер M</t>
  </si>
  <si>
    <t>SATA Малярный комбинезон, полиэстер, карбон, 3 цвета, защита от возгорания, размер L</t>
  </si>
  <si>
    <t>SATA Малярный комбинезон, полиэстер, карбон, 3 цвета, защита от возгорания, размер XL</t>
  </si>
  <si>
    <t>SATA Трёхступенчатый комби-фильтр 584 тонкой очистки с активированным углём, регулятором давления и отводом с 2-мя воздушными выходами G 1/4 ext.</t>
  </si>
  <si>
    <t>SATA Двухступенчатый комби-фильтр 544 тонкой очистки с регулятором давления c отводом с 2-мя воздушными выходами G 1/4 ext.</t>
  </si>
  <si>
    <t>SATA Одноступенчатый фильтр 564 с активированным углём, добавляемый для расширения 544 фильтра до 584</t>
  </si>
  <si>
    <t>SATA Трёхступенчатый комби-фильтр 584 тонкой очистки с активированным углём, регулятором давления и отводом с 2-мя воздушными выходами G 1/4 ext. на подставке</t>
  </si>
  <si>
    <t>SATA Трёхступенчатый комби-фильтр 584 тонкой очистки с активированным углём, регулятором давления и отводом с 2-мя воздушными выходами G 1/4 ext. на передвижной тележке</t>
  </si>
  <si>
    <t>SATA Одноступенчатый фильтр 524 с регулятором давления для установки в воздушную магистраль с соединением G 1/2i без отвода</t>
  </si>
  <si>
    <t>SATA Одноступенчатый фильтр 524 с регулятором давления c отводом с 2-мя воздушными выходами G 1/4a</t>
  </si>
  <si>
    <t>SATA Регулятор давления с ручкой для фильтров серии 500</t>
  </si>
  <si>
    <t>SATA Сменный картридж тонкой очистки для фильтров серии 500</t>
  </si>
  <si>
    <t>SATA Сменный картридж с активированным углём для фильтров серии 500</t>
  </si>
  <si>
    <t>SATA Ремонтный комплект для фильтров серии 500, включающий фильтр тонкой очистки и фильтр с активированным углём</t>
  </si>
  <si>
    <t>SATA Диафрагма для фильтров серии 500</t>
  </si>
  <si>
    <t>SATA Блок управления давлением для фильтров серии 500</t>
  </si>
  <si>
    <t>SATA Манометр 0-15 бар для фильтров серии 500</t>
  </si>
  <si>
    <t>SATA Блок крышки с 2-мя шаровыми кранами для фильтров серии 500</t>
  </si>
  <si>
    <t>SATA Выходной блок в сборе для фильтров серии 500</t>
  </si>
  <si>
    <t>SATA Корпус фильтра серии 500</t>
  </si>
  <si>
    <t>SATA Стакан с автоматическим выпускным клапаном для фильтров серии 500</t>
  </si>
  <si>
    <t>SATA Крышка фильтра (4 шт.) для фильтров серии 500</t>
  </si>
  <si>
    <t>SATA Набор уплотнительных колец для фильтров серии 500</t>
  </si>
  <si>
    <t>SATA Регулятор давления 0-10 bar, с выходом G 1/2</t>
  </si>
  <si>
    <t>SATA Ремонтный комплект для фильтров серии 500</t>
  </si>
  <si>
    <t>SATA Циклонный сепаратор для фильтров серии 500</t>
  </si>
  <si>
    <t>60108</t>
  </si>
  <si>
    <t>3M Полировальный Круг, Finesse-it, рельефный, поролоновый, мягкий, оранжевый, 80 мм, 200 шт./уп.</t>
  </si>
  <si>
    <t>64500</t>
  </si>
  <si>
    <t>WELDC/AL</t>
  </si>
  <si>
    <t>WELD 2 Грунт провариваемый с медью</t>
  </si>
  <si>
    <t>Медь</t>
  </si>
  <si>
    <t>RoxelPro Малярная лента ROXPRO 4590, бежевая, 18мм х 50м</t>
  </si>
  <si>
    <t>RoxelPro Малярная лента ROXPRO 4590, бежевая, 24мм х 50м</t>
  </si>
  <si>
    <t>RoxelPro Малярная лента ROXPRO 4590, бежевая, 36мм х 50м</t>
  </si>
  <si>
    <t>RoxelPro Малярная лента ROXPRO 4590, бежевая, 48мм х 50м</t>
  </si>
  <si>
    <t>RoxelPro Малярная лента ROXPRO 3680, коричневая, 18мм х 40м</t>
  </si>
  <si>
    <t>RoxelPro Малярная лента ROXPRO 3680, коричневая, 24мм х 40м</t>
  </si>
  <si>
    <t>RoxelPro Малярная лента ROXPRO 3680, коричневая, 36мм х 40м</t>
  </si>
  <si>
    <t>RoxelPro Малярная лента ROXPRO 3680, коричневая, 48мм х 40м</t>
  </si>
  <si>
    <t>76606</t>
  </si>
  <si>
    <t>Шлиф.материал CERAMIC L712T в рулонах 70мм х 12м на липучке с мультипылеотводом</t>
  </si>
  <si>
    <t>SATA Напорный бачок 2л с ручкой без принадлежностей для SATA mini set 2</t>
  </si>
  <si>
    <t>Поролоновый полировальник на липучке 150 х 30мм, плотный, белый, изготовлено RoxelPro</t>
  </si>
  <si>
    <t>1 / 125 шт.</t>
  </si>
  <si>
    <t>Поролоновый полировальник на липучке 150 х 30мм, средней плотности, оранжевый, изготовлено RoxelPro</t>
  </si>
  <si>
    <t>Поролоновый полировальник на липучке 150 х 30мм, мягкий, чёрный, рифлёный, изготовлено RoxelPro</t>
  </si>
  <si>
    <t>SATA Комплект шлангов для мойки RCS</t>
  </si>
  <si>
    <t>Шлифовальное оборудование</t>
  </si>
  <si>
    <t>Угловые шлифовальные машинки</t>
  </si>
  <si>
    <t>RoxelPro Пневматическая угловая шлифовальная машинка, 18.000 об/мин, 370 ватт, цанга 6мм</t>
  </si>
  <si>
    <t>RoxelPro Ремонтный комплект для угловых шлифовальных машин арт.192111</t>
  </si>
  <si>
    <t>Прямые шлифовальные машинки</t>
  </si>
  <si>
    <t>RoxelPro Пневматическая прямая шлифовальная машинка, 3.600 об/мин, 370 ватт, цанга 6мм</t>
  </si>
  <si>
    <t>RoxelPro Ремонтный комплект для прямых шлифовальных машин арт.192311</t>
  </si>
  <si>
    <t>Ленточные шлифовальные машинки</t>
  </si>
  <si>
    <t>RoxelPro Пневматический ленточный шлифовальный напильник для лент 10 х 330мм, 350 ватт</t>
  </si>
  <si>
    <t>RoxelPro Пневматический ленточный шлифовальный напильник для лент 13 х 457мм, 350 ватт</t>
  </si>
  <si>
    <t>RoxelPro Ремонтный комплект для ленточного шлифовального напильника арт.192512</t>
  </si>
  <si>
    <t>RoxelPro Ремонтный комплект для ленточного шлифовального напильника арт.192513</t>
  </si>
  <si>
    <t>RoxelPro Пластиковый зонд длиной 60см для нанесения аэрозольных антикоррозийных покрытий в скрытые полости</t>
  </si>
  <si>
    <t>Санкт-Петербург, ул.Челиева, д.11, 2 этаж</t>
  </si>
  <si>
    <t>S2021G/1</t>
  </si>
  <si>
    <t>S2021 UHS Грунт наполнитель 3:1</t>
  </si>
  <si>
    <t>S2021G/3</t>
  </si>
  <si>
    <t>DOPLHIN GLAZE Жидкая самовыравнивающаяся шпатлевка</t>
  </si>
  <si>
    <t>DOPLHIN GLAZE Жидкая самовыравнивающаяся шпатлевка ВП</t>
  </si>
  <si>
    <t>BAGDOLSG/1</t>
  </si>
  <si>
    <t>DOPLHIN SPEED GLAZE Жидкая быстросохнущая самовыравнивающаяся шпатлевка</t>
  </si>
  <si>
    <t>SATA Быстросъёмное соединение регулятора подачи воздуха для масок Air Vision 5000</t>
  </si>
  <si>
    <t>SATA Шток регулятора подачи воздуха для SATAminijet 4400</t>
  </si>
  <si>
    <t>SATA Поясной ремень с пряжкой для защитных масок Vision 2000</t>
  </si>
  <si>
    <t>SATA Втулка регулятора давления воздуха для респираторов SATA</t>
  </si>
  <si>
    <t>RoxelPro Зачистной круг ROXTOP SOFT CUT 125 x 6.4 x 22мм, Т27, нерж.сталь, металл</t>
  </si>
  <si>
    <t>RoxelPro Зачистной круг ROXTOP SOFT CUT 180 x 6.4 x 22мм, Т27, нерж.сталь, металл</t>
  </si>
  <si>
    <t>76516</t>
  </si>
  <si>
    <t>76607</t>
  </si>
  <si>
    <t>76608</t>
  </si>
  <si>
    <t>76609</t>
  </si>
  <si>
    <t>76610</t>
  </si>
  <si>
    <t>76611</t>
  </si>
  <si>
    <t>76612</t>
  </si>
  <si>
    <t>76614</t>
  </si>
  <si>
    <t>76616</t>
  </si>
  <si>
    <t>RoxelPro Цветные колпачки для распылителя жидкостей (набор 5шт разноцветных колпачков)</t>
  </si>
  <si>
    <t>кор: 60 наборов</t>
  </si>
  <si>
    <t>SATA Насадка-удлинитель 20 см с вращающейся головкой 360º 1,6мм для SATAjet 1000 B RP</t>
  </si>
  <si>
    <t>SATA Насадка-удлинитель 30 см с вращающейся головкой 360º 1,6мм для SATAjet 1000 B RP</t>
  </si>
  <si>
    <t>SATA Насадка-удлинитель 40 см с вращающейся головкой 360º 1,6мм для SATAjet 1000 B RP</t>
  </si>
  <si>
    <t>SATA Бесшумное сопло для обдувочного пистолета арт.15180</t>
  </si>
  <si>
    <t>SATA Набор клипс цветовой индикации (4шт) для SATAjet 3000 B, 1000 B, 100 B, minijet 3000 B</t>
  </si>
  <si>
    <t>RoxelPro Цианоакрилатный клей универсальный, прозрачный, флакон 20 г.</t>
  </si>
  <si>
    <t>кор: 150 шт.</t>
  </si>
  <si>
    <t xml:space="preserve">RoxelPro Клей для вклеивания зеркал заднего вида, тюбик 50 мл. </t>
  </si>
  <si>
    <t>RoxelPro Активатор для клея для вклеивания зеркал заднего вида, флакон 10 мл. с кисточкой</t>
  </si>
  <si>
    <t>RoxelPro Пеноакриловая двусторонняя лента, толшина 1,0мм, 12мм х 5м, прозрачная</t>
  </si>
  <si>
    <t>RoxelPro Пеноакриловая двусторонняя лента, толшина 1,0мм, 19мм х 5м, прозрачная</t>
  </si>
  <si>
    <t>Оправки и прокладки для шлифовальных кругов</t>
  </si>
  <si>
    <t>RoxelPro Оправка для шлифовальных кругов FUSION 150мм на липучке, 5/16"+М8, 97 отв, жёсткая</t>
  </si>
  <si>
    <t>RoxelPro Оправка для шлифовальных кругов FUSION 150мм на липучке, 5/16"+М8, 97 отв, средней жёсткости</t>
  </si>
  <si>
    <t>RoxelPro Оправка для шлифовальных кругов FUSION 150мм на липучке, 5/16"+М8, 97 отв, мягкая</t>
  </si>
  <si>
    <t>RoxelPro Оправка для шлифовальных кругов WINNER 150мм на липучке, 5/16"+М8, 15 отв, жёсткая</t>
  </si>
  <si>
    <t>RoxelPro Оправка для шлифовальных кругов WINNER 150мм на липучке, 5/16"+М8, 15 отв, средней жёсткости</t>
  </si>
  <si>
    <t>RoxelPro Оправка для шлифовальных кругов WINNER 150мм на липучке, 5/16"+М8, 15 отв, мягкая</t>
  </si>
  <si>
    <t>RoxelPro Мягкая прокладка 150мм на липучке 15 отв, 5мм</t>
  </si>
  <si>
    <t>RoxelPro Мягкая прокладка 150мм на липучке 15 отв, 10мм</t>
  </si>
  <si>
    <t>RoxelPro Защитная прокладка 150мм 15 отв.</t>
  </si>
  <si>
    <t>RoxelPro Защитная прокладка 150мм 97 отв.</t>
  </si>
  <si>
    <t>RoxelPro Малый шлифок 70 х 125мм на липучке, без пылеотвода</t>
  </si>
  <si>
    <t>RoxelPro Малый шлифок 70 х 125мм на липучке, 13 отв.</t>
  </si>
  <si>
    <t>RoxelPro Средний шлифок 70 х 198мм на липучке, без пылеотвода</t>
  </si>
  <si>
    <t xml:space="preserve">RoxelPro Средний шлифок 70 х 198мм на липучке, 22 отв. </t>
  </si>
  <si>
    <t>RoxelPro Набор для шлифования выпуклых и вогнутых поверхностей: шлифок 70 х 198мм, 4 накладки</t>
  </si>
  <si>
    <t>RoxelPro Длинный шлифок 70 х 400мм на липучке, без пылеотвода</t>
  </si>
  <si>
    <t>RoxelPro Длинный шлифок 70 х 400мм на липучке, 53 отв.</t>
  </si>
  <si>
    <t>RoxelPro Мягкая прокладка FUSION 150мм на липучке 97 отв, 5мм</t>
  </si>
  <si>
    <t>RoxelPro Мягкая прокладка FUSION 150мм на липучке 97 отв, 10мм</t>
  </si>
  <si>
    <t>RoxelPro Регулируемый гибкий шлифок 70 х 400мм на липучке, 14 отв.</t>
  </si>
  <si>
    <t>RoxelPro Регулируемый гибкий шлифок 70 х 400мм на липучке, 53 отв.</t>
  </si>
  <si>
    <t>SATAjet 1000 B HVLP с быстросменным верхним бачком 0.6л QCC и шарнирным соединением</t>
  </si>
  <si>
    <t>UPEGM/BL</t>
  </si>
  <si>
    <t>RoxelPro Носик для картриджа 310мл, белый</t>
  </si>
  <si>
    <t>коробка</t>
  </si>
  <si>
    <t>RoxelPro Обезжир. салфетка ULTRACLEAN ONE, перфор.рулон 400шт., 30х32см., голубая</t>
  </si>
  <si>
    <t>RoxelPro Обезжир. салфетка ULTRACLEAN ONE, листы 20х50шт, 30х32см., голубая</t>
  </si>
  <si>
    <t>RoxelPro Обезжир. салфетка ULTRACLEAN SOFT, перфор.рулон 400шт., 30х32см., голубая</t>
  </si>
  <si>
    <t>RoxelPro Обезжир. салфетка ULTRACLEAN SOFT, листы 20х50шт, 30х32см., голубая</t>
  </si>
  <si>
    <t>RoxelPro Фильтр-воронка для краски, 125 µ</t>
  </si>
  <si>
    <t>RoxelPro Лепестковая абразивная щётка ROXTOP на шпинделе 20х10х6мм, Р40</t>
  </si>
  <si>
    <t>RoxelPro Лепестковая абразивная щётка ROXTOP на шпинделе 30х15х6мм, Р120</t>
  </si>
  <si>
    <t>33039</t>
  </si>
  <si>
    <t>Полировальная паста Perfect-It™ одношаговая, 1кг, 12 шт./кор.</t>
  </si>
  <si>
    <t>30804</t>
  </si>
  <si>
    <t>Круг Trizact™ абразивный, полировальный,  P8000, 75 мм, 15 шт./кор., 4 кор./уп.</t>
  </si>
  <si>
    <t>30806</t>
  </si>
  <si>
    <t>Круг Trizact™ абразивный, полировальный,  P8000, 150 мм, 15 шт./кор., 4 кор./уп.</t>
  </si>
  <si>
    <t>4540+ M</t>
  </si>
  <si>
    <t>4540+ M Защитный комбинезон. Ламинированный материал. Вставка из дышащего материала. Тип 5/6. Защита от аэрозолей и брызг жидкостей.</t>
  </si>
  <si>
    <t>4540+ L</t>
  </si>
  <si>
    <t>4540+ L Защитный комбинезон. Ламинированный материал. Вставка из дышащего материала. Тип 5/6. Защита от аэрозолей и брызг жидкостей.</t>
  </si>
  <si>
    <t>4540+ XL</t>
  </si>
  <si>
    <t>4540+ XL Защитный комбинезон. Ламинированный материал. Вставка из дышащего материала. Тип 5/6. Защита от аэрозолей и брызг жидкостей.</t>
  </si>
  <si>
    <t>4540+ XXL</t>
  </si>
  <si>
    <t>4540+ XXL Защитный комбинезон. Ламинированный материал. Вставка из дышащего материала. Тип 5/6. Защита от аэрозолей и брызг жидкостей.</t>
  </si>
  <si>
    <t>4540+ 3XL</t>
  </si>
  <si>
    <t>4540+ 3XL Защитный комбинезон. Ламинированный материал. Вставка из дышащего материала. Тип 5/6. Защита от аэрозолей и брызг жидкостей.</t>
  </si>
  <si>
    <t>RoxelPro Фибровый шлифовальный круг ROXPRO 125 х 22мм, керамика, Р36</t>
  </si>
  <si>
    <t>SATA Головка дюзы для SATAjet 3000 K spray mix пистолетов</t>
  </si>
  <si>
    <t>SATA Защита головки дюзы для SATAjet 3000 K spray mix пистолетов</t>
  </si>
  <si>
    <t>SATA Шток с лопастью для пневматического миксера SATA PHR на стойке</t>
  </si>
  <si>
    <t>RoxelPro Шпатель резиновый, белый, 7 х 10 см</t>
  </si>
  <si>
    <t>RoxelPro Фильтры для окрасочных пистолетов SATA с верхним бачком</t>
  </si>
  <si>
    <t>RoxelPro Фильтр-воронка ROXPRO для водорастворимых красок, 125 µ, голубое сито</t>
  </si>
  <si>
    <t>8 x 125 шт.</t>
  </si>
  <si>
    <t>RoxelPro Фильтр-воронка ROXPRO для солвентных красок, 190 µ, жёлтое сито</t>
  </si>
  <si>
    <t>Оправки WINNER для шлифовальных машин</t>
  </si>
  <si>
    <t>SW25FEQ15F1</t>
  </si>
  <si>
    <t>SW25FEQ15F3</t>
  </si>
  <si>
    <t>SW0112240F1</t>
  </si>
  <si>
    <t>Оправка WINNER 125мм на липучке, 5/16"+М8, 8 отв, средней жёсткости</t>
  </si>
  <si>
    <t>SW0112240F2</t>
  </si>
  <si>
    <t>Оправка WINNER 125мм на липучке, 5/16"+М8, 8 отв, мягкая</t>
  </si>
  <si>
    <t>SW0112240F3</t>
  </si>
  <si>
    <t>Оправка WINNER 125мм на липучке, 5/16"+М8, 8 отв, жёсткая</t>
  </si>
  <si>
    <t>Оправки FUSION для шлифовальных машин</t>
  </si>
  <si>
    <t>SWMPFU250F1</t>
  </si>
  <si>
    <t>Оправка FUSION PLUS 150мм на липучке, 5/16"+M8, 97 отв, средней жёсткости</t>
  </si>
  <si>
    <t>SWMPFU250F2</t>
  </si>
  <si>
    <t>Оправка FUSION PLUS 150мм на липучке, 5/16"+M8, 97 отв, мягкая</t>
  </si>
  <si>
    <t>SWMPFU250F3</t>
  </si>
  <si>
    <t>Оправка FUSION PLUS 150мм на липучке, 5/16"+M8, 97 отв, жёсткая</t>
  </si>
  <si>
    <t>Промежуточные прокладки</t>
  </si>
  <si>
    <t>CMOV8152015</t>
  </si>
  <si>
    <t>Мягкая прокладка SOFT 150мм на микролипучке, 15 отв, 10мм</t>
  </si>
  <si>
    <t>CMOD0715200</t>
  </si>
  <si>
    <t>Мягкая прокладка 150мм на липучке, без пылеотвода, 5мм</t>
  </si>
  <si>
    <t>CMOV8152515</t>
  </si>
  <si>
    <t>Мягкая прокладка SOFT 150мм на микролипучке, 15 отв, 5мм</t>
  </si>
  <si>
    <t>CVLFM537040</t>
  </si>
  <si>
    <t>Защитная прокладка 70х400 мм, 53 отв.</t>
  </si>
  <si>
    <t>5 шт.</t>
  </si>
  <si>
    <t>B56R0020740</t>
  </si>
  <si>
    <t>Длинный шлифок 70 х 400мм на липучке, без пылеотвода</t>
  </si>
  <si>
    <t>Настенный стенд для ручного шлифовального инструмента 690 х 580 мм</t>
  </si>
  <si>
    <t>RoxelPro Нетканый прессованный круг ROXPRO BX 125x6мм, 2A, Medium, на липучке</t>
  </si>
  <si>
    <t>RoxelPro Нетканый прессованный круг ROXPRO BX 125x6мм, 2S, Fine, на липучке</t>
  </si>
  <si>
    <t>RoxelPro Нетканый прессованный круг ROXPRO BX 125x6мм, 3S, Fine, на липучке</t>
  </si>
  <si>
    <t>RoxelPro Нетканый прессованный круг ROXPRO BX 125x6мм, 4A, Fine, на липучке</t>
  </si>
  <si>
    <t>RoxelPro Нетканый прессованный круг ROXPRO VX 125x6мм, 5A, Medium, на липучке</t>
  </si>
  <si>
    <t>RoxelPro Нетканый прессованный круг ROXPRO VX 125x6мм, 7A, Medium, на липучке</t>
  </si>
  <si>
    <t>88930</t>
  </si>
  <si>
    <t>88923</t>
  </si>
  <si>
    <t>58015</t>
  </si>
  <si>
    <t>50661</t>
  </si>
  <si>
    <t>16099</t>
  </si>
  <si>
    <t>65055</t>
  </si>
  <si>
    <t>65056</t>
  </si>
  <si>
    <t>64855</t>
  </si>
  <si>
    <t>65036</t>
  </si>
  <si>
    <t>65043</t>
  </si>
  <si>
    <t>64858</t>
  </si>
  <si>
    <t>64859</t>
  </si>
  <si>
    <t>33215 Круг Scotch-Brite Bristle BB-ZB тип С с фланцами P80 желтый 150мм - 5 шт/кор</t>
  </si>
  <si>
    <t>33212 Круг Scotch-Brite Bristle BB-ZB тип С с фланцами P120 белый 150мм - 5 шт/кор</t>
  </si>
  <si>
    <t>33213 Круг Scotch-Brite Bristle BB-ZB тип С с фланцами P220 красный 150мм - 5 шт/кор</t>
  </si>
  <si>
    <t>33214 Круг Scotch-Brite Bristle BB-ZB тип С с фланцами P400 синий 150мм - 5 шт/кор</t>
  </si>
  <si>
    <t>64517</t>
  </si>
  <si>
    <t xml:space="preserve">изменение цены
 % </t>
  </si>
  <si>
    <t>"VFLEX 9152R" Противоаэрозольная Фильтрующая Полумаска, складная, класс защиты FFP2 NR D (12 ПДК). Р-р стандарт</t>
  </si>
  <si>
    <t>RoxelPro Лепестковый круг ROXPRO 125 х 22мм, керамика, конический, Р40</t>
  </si>
  <si>
    <t>RoxelPro Лепестковый круг ROXPRO 125 х 22мм, керамика, конический, Р60</t>
  </si>
  <si>
    <t>RoxelPro Лепестковый круг ROXPRO 125 х 22мм, керамика, конический, Р80</t>
  </si>
  <si>
    <t xml:space="preserve">SATA Стопорная шайба 4мм DIN 6799 штифта курка для HRS </t>
  </si>
  <si>
    <t xml:space="preserve">SATA Фиксатор регулятора подачи материала для HRS и UBE </t>
  </si>
  <si>
    <t>SATA Шток регулятора подачи воздуха для UBE</t>
  </si>
  <si>
    <t>RoxelPro Обезжиривающая салфетка MULTICLEAN II, перфор. рулон 500шт., 32х36см., синяя</t>
  </si>
  <si>
    <t>RoxelPro Обезжиривающая салфетка MULTICLEAN II, листы 12х35шт, 32х36см., синяя</t>
  </si>
  <si>
    <t>RoxelPro Нетканый абразивный материал ROXTOP FAST CUT 115мм х 10м VERY FINE, красный</t>
  </si>
  <si>
    <t>RoxelPro Нетканый абразивный материал ROXTOP FAST CUT 115мм х 10м ULTRA FINE, серый</t>
  </si>
  <si>
    <t xml:space="preserve">SATA Винт регулятора подачи материала для SATAminijet 4400 </t>
  </si>
  <si>
    <t>RoxelPro Маскирующая бумага PREMIUM, 1200мм х 300м</t>
  </si>
  <si>
    <t>321012</t>
  </si>
  <si>
    <t>392314</t>
  </si>
  <si>
    <t>RoxelPro Диспенсер для маскирующей бумаги, ширина 100см</t>
  </si>
  <si>
    <t>334316</t>
  </si>
  <si>
    <t>157891</t>
  </si>
  <si>
    <t>SATAjet 1000 B RP 1,3мм с быстросменным верхним бачком 0.6л. QCC и шарнирным соединением</t>
  </si>
  <si>
    <t>184275</t>
  </si>
  <si>
    <t>184283</t>
  </si>
  <si>
    <t>184291</t>
  </si>
  <si>
    <t>RoxelPro Многоразовая полировальная салфетка ULTRASHINE из микрофибры, 250 г/м2, 32х36см., синяя</t>
  </si>
  <si>
    <t>RoxelPro Многоразовая полировальная салфетка MICROSHINE из микрофибры, 260 г/м2, 40х40см., жёлтая</t>
  </si>
  <si>
    <t>100 / 5000 шт.</t>
  </si>
  <si>
    <t>SATA Набор регулировочных винтов (3шт.) манометра для minijet 4400</t>
  </si>
  <si>
    <t>SATA Рукоятка регулятора факела (2шт.) с потайным винтом для jet 5000 B</t>
  </si>
  <si>
    <t>RoxelPro Антикоррозийное покрытие Metallic Bronze на битумной основе, бронзовое, 1 л</t>
  </si>
  <si>
    <t>SATA Фильтр 60 msh (4 шт.) для очистки краски</t>
  </si>
  <si>
    <t xml:space="preserve">SATA Переключатель распыления для SATAjet 3000 K spray mix пистолетов </t>
  </si>
  <si>
    <t>SATA Клапан регулирования давления для напорного бачка 2л., баков 10л., Vario Top spray насоса и Multi-Top</t>
  </si>
  <si>
    <t>RoxelPro Малярная лента ROXPRO 4590, ярко-жёлтая, 18мм х 50м</t>
  </si>
  <si>
    <t>RoxelPro Малярная лента ROXPRO 4590, ярко-жёлтая, 24мм х 50м</t>
  </si>
  <si>
    <t>RoxelPro Малярная лента ROXPRO 4590, ярко-жёлтая, 36мм х 50м</t>
  </si>
  <si>
    <t>RoxelPro Малярная лента ROXPRO 4590, ярко-жёлтая, 48мм х 50м</t>
  </si>
  <si>
    <t>SATA Ниппель быстрого разъёма с наружной резьбой 1/8"</t>
  </si>
  <si>
    <t>76406</t>
  </si>
  <si>
    <t>Шлифовальный круг CERAMIC L712T 125мм на липучке с мультипылеотводом</t>
  </si>
  <si>
    <t>76407</t>
  </si>
  <si>
    <t>76408</t>
  </si>
  <si>
    <t>76409</t>
  </si>
  <si>
    <t>76410</t>
  </si>
  <si>
    <t>76411</t>
  </si>
  <si>
    <t>76412</t>
  </si>
  <si>
    <t>76414</t>
  </si>
  <si>
    <t>76416</t>
  </si>
  <si>
    <t>SATA Ремонтный комплект запчастей для jet X 5500</t>
  </si>
  <si>
    <t>RoxelPro Нетканый прессованный круг ROXPRO BX 125x6x13мм, 2S, Fine</t>
  </si>
  <si>
    <t>RoxelPro Нетканый прессованный круг ROXPRO BX 125x6x13мм, 3S, Fine</t>
  </si>
  <si>
    <t>RoxelPro Антигравийное антикоррозийное покрытие ROXONE, окрашиваемое, серое, 1 л</t>
  </si>
  <si>
    <t>RoxelPro Антигравийное антикоррозийное покрытие ROXONE, окрашиваемое, чёрное, 1 л</t>
  </si>
  <si>
    <t>RoxelPro Антикоррозийное покрытие ROXONE для внутренних полостей, янтарное, 1 л</t>
  </si>
  <si>
    <t>RoxelPro Внутренний носик для распыляемого герметика 3мм, М12х2.5, белый</t>
  </si>
  <si>
    <t xml:space="preserve">Шлифовальные ленты из материала K35 (оксид алюминия, основа полиэстер/хлопок X, открытая насыпка) </t>
  </si>
  <si>
    <t>для шлифования смолистых пород древесины</t>
  </si>
  <si>
    <t>Шлифовальная лента K35 75х457мм</t>
  </si>
  <si>
    <t>Шлифовальная лента K35 75х533мм</t>
  </si>
  <si>
    <t>Шлифовальная лента K35 100х610мм</t>
  </si>
  <si>
    <t xml:space="preserve">Шлифовальные ленты из материала R155 (оксид алюминия, основа полиэстер/хлопок X, закрытая насыпка) </t>
  </si>
  <si>
    <t>для шлифования древесины и цветных металлов</t>
  </si>
  <si>
    <t xml:space="preserve">Абразивный материал на основе эластичной ткани K15F (оксид алюминия, основа хлопок J flex, открытая насыпка) </t>
  </si>
  <si>
    <t>SATA Напорный бак 24л., нерж.сталь, с двойным регулятором давления, пневматическим миксером</t>
  </si>
  <si>
    <t>SATA Шток регулятора подачи воздуха для SATAjet 3000 K, jet K3, jet 1000, jet 100</t>
  </si>
  <si>
    <t xml:space="preserve">SATA Демпфер подачи воздуха для респираторов SATA </t>
  </si>
  <si>
    <t>SATA Набор пластиковых крышек (3шт.) для алюминиевого бачка 0,15л</t>
  </si>
  <si>
    <t>RoxelPro Клей для вклейки стёкол, беспраймерный, 1 час, картридж 310 мл</t>
  </si>
  <si>
    <t>RoxelPro Клей для вклейки стёкол, 1 час, картридж 310 мл</t>
  </si>
  <si>
    <t>RoxelPro Лепестковая комбинированная щётка ROXTOP на шпинделе 60х30х6мм, Р80+Medium</t>
  </si>
  <si>
    <t>RoxelPro Лепестковая комбинированная щётка ROXTOP на шпинделе 60х30х6мм, Р180+Fine</t>
  </si>
  <si>
    <t>RoxelPro Лепестковая нетканая щётка ROXTOP на шпинделе 60х30х6мм, Coarse</t>
  </si>
  <si>
    <t>RoxelPro Лепестковая нетканая щётка ROXTOP на шпинделе 60х30х6мм, Medium</t>
  </si>
  <si>
    <t>RoxelPro Лепестковая нетканая щётка ROXTOP на шпинделе 60х30х6мм, Fine</t>
  </si>
  <si>
    <t>RoxelPro Радиальный торцевой фетровый полировальный круг  150 х 6 х 13мм, мягкий</t>
  </si>
  <si>
    <t>3 шт.</t>
  </si>
  <si>
    <t>RoxelPro Радиальный торцевой фетровый полировальный круг  150 х 6 х 25мм, мягкий</t>
  </si>
  <si>
    <t>RoxelPro Радиальный торцевой фетровый полировальный круг  150 х 20 х 25мм, мягкий</t>
  </si>
  <si>
    <t>RoxelPro Фетровый полировальный круг на липучке 125 х 5мм, очень мягкий</t>
  </si>
  <si>
    <t>Химия, инструменты, образцы продукции</t>
  </si>
  <si>
    <t>94EF</t>
  </si>
  <si>
    <t>94EF ПРАЙМЕР 946 МЛ</t>
  </si>
  <si>
    <t>Изменение 
цены %</t>
  </si>
  <si>
    <t>Лепестковые шлифовальные круги 3M™ 769F</t>
  </si>
  <si>
    <t>52007 769F Круг Шлифовальный Лепестковый Торцевой Конический, 60+, 125 мм, №52007, 10 шт./уп.</t>
  </si>
  <si>
    <t>52009 769F Круг Шлифовальный Лепестковый Торцевой Конический, 80+, 125 мм, №52009, 10 шт./уп.</t>
  </si>
  <si>
    <t>52011 769F Круг Шлифовальный Лепестковый Торцевой Конический, 120+, 125 мм, №52011, 10 шт./уп.</t>
  </si>
  <si>
    <t>52013 769F Круг Шлифовальный Лепестковый Торцевой Конический, 40+, 180 мм, №52013, 20 шт./уп.</t>
  </si>
  <si>
    <t>52015 769F Круг Шлифовальный Лепестковый Торцевой Конический, 60+, 180 мм, №52015, 5 шт./уп.</t>
  </si>
  <si>
    <t>52017 769F Круг Шлифовальный Лепестковый Торцевой Конический, 80+, 180 мм, №52017, 5 шт./уп.</t>
  </si>
  <si>
    <t>52019 769F Круг Шлифовальный Лепестковый Торцевой Конический, 120+, 180 мм, №52019, 5 шт./уп.</t>
  </si>
  <si>
    <t>51999</t>
  </si>
  <si>
    <t>51999 769F Круг Шлифовальный Лепестковый Торцевой Конический, 40+, 125 мм, №51999, 10 шт./уп.</t>
  </si>
  <si>
    <t>RoxelPro Отрезной круг ROXTOP UNI CUT 125 x 1.2 x 22мм, Т41, нерж.сталь, металл</t>
  </si>
  <si>
    <t>RoxelPro Зачистной круг ROXTOP SOFT CUT II 180 x 6.4 x 22мм, Т27, нерж.сталь, металл</t>
  </si>
  <si>
    <t>Пневматическая орбитально-шлифовальная машина, 150 мм</t>
  </si>
  <si>
    <t>3M Мобильный профессиональный пылесос, 45 литров, 230V, Тип F, 1 шт./кор.</t>
  </si>
  <si>
    <t>3M Пневматическая орбитально-шлифовальная машина, 150 мм, орбита 2.5 мм, 1 шт./кор.</t>
  </si>
  <si>
    <t>3M Пневматическая орбитально-шлифовальная машина, 150 мм, орбита 5 мм, 1 шт./кор.</t>
  </si>
  <si>
    <t>3M Пневматическая орбитально-шлифовальная машина, 150 мм, орбита 8 мм, 1 шт./кор.</t>
  </si>
  <si>
    <t>3M Соединитель Y-образный для мобильного профессионального пылесоса, 1шт./уп., №33652</t>
  </si>
  <si>
    <t>3M Ручка для мобильного профессионального пылесоса, 1 шт./кор., №33765</t>
  </si>
  <si>
    <t>3M Дополнительный модуль к рабочей станции Системы Чистой Шлифовки, 1 шт./кор., №33654</t>
  </si>
  <si>
    <t>3M Пылесборный мешок для  мобильного профессионального пылесоса, 5шт./уп., №33648</t>
  </si>
  <si>
    <t>3M Пылесборный мешок для мобильного профессионального пылесоса, 2 шт./уп., №33647</t>
  </si>
  <si>
    <t>3M Рабочая станция Системы Чистой Шлифовки, 1шт./кор., №33653</t>
  </si>
  <si>
    <t>3M Антистатический шланг пылеудаления для пневматических машин, 5 м, 1 шт./кор., №33645</t>
  </si>
  <si>
    <t>3M Антистатический шланг пылеудаления для электрических машин, 5 м, 1 шт./кор., №33646</t>
  </si>
  <si>
    <t>RoxelPro Нетканый прессованный круг ROXTOP 75х6х6мм, 2S FIN</t>
  </si>
  <si>
    <t>RoxelPro Нетканый прессованный круг ROXTOP 150х6х13мм, 2S FIN</t>
  </si>
  <si>
    <t>RoxelPro Нетканый прессованный круг ROXTOP 150х6х13мм, 3S FIN</t>
  </si>
  <si>
    <t>RoxelPro Нетканый прессованный круг ROXTOP 150х6х13мм, 5A MED</t>
  </si>
  <si>
    <t>RoxelPro Нетканый прессованный круг ROXTOP 150х6х13мм, 6A MED</t>
  </si>
  <si>
    <t>RoxelPro Нетканый прессованный круг ROXTOP 150х6х13мм, 7A MED</t>
  </si>
  <si>
    <t>RoxelPro Нетканый прессованный круг ROXTOP 150х6х13мм, 8A CRS</t>
  </si>
  <si>
    <t>RoxelPro Нетканый прессованный круг ROXTOP 150х6х13мм, 8A MED</t>
  </si>
  <si>
    <t>RoxelPro Нетканый прессованный круг ROXTOP 125х13х22мм, Trimmable, 2S FIN</t>
  </si>
  <si>
    <t>RoxelPro Нетканый прессованный круг ROXTOP 125х13х22мм, Trimmable, 6A MED</t>
  </si>
  <si>
    <t>Круги нетканые прессованные ROXTOP</t>
  </si>
  <si>
    <t>RoxelPro Нетканый прессованный круг ROXTOP 75х6х6мм, 2A MED</t>
  </si>
  <si>
    <t>RoxelPro Нетканый прессованный круг ROXTOP 150х6х13мм, 2A MED</t>
  </si>
  <si>
    <t>RoxelPro Нетканый прессованный круг ROXTOP 150х13х13мм, 2S FIN</t>
  </si>
  <si>
    <t>RoxelPro Нетканый прессованный круг ROXTOP 115х13х22мм, Trimmable, 2S FIN</t>
  </si>
  <si>
    <t>RoxelPro Нетканый прессованный круг ROXTOP 115х13х22мм, Trimmable, 5A MED</t>
  </si>
  <si>
    <t>RoxelPro Нетканый прессованный круг ROXTOP 125х13х22мм, Trimmable, 2A MED</t>
  </si>
  <si>
    <t>RoxelPro Нетканый прессованный круг ROXTOP 125х13х22мм, Trimmable, 5A MED</t>
  </si>
  <si>
    <t>3M™ Cubitron™II 982CX Pro Круг шлифовальный фибровый, 36+, 115x22мм , 25 шт./уп. , 4уп./кор.</t>
  </si>
  <si>
    <t>3M™ Cubitron™II 982CX Pro Круг шлифовальный фибровый, 36+, 100x16мм, 25 шт./уп. , 4уп./кор.</t>
  </si>
  <si>
    <t>3M™ Cubitron™II 982CX Pro Круг шлифовальный фибровый, 36+, 150x22мм, 25 шт./уп. , 4уп./кор.</t>
  </si>
  <si>
    <t>3M™ Cubitron™II 982CX Pro Круг шлифовальный фибровый, 36+, 125x22мм, 25 шт./уп. , 4уп./кор.</t>
  </si>
  <si>
    <t>83321</t>
  </si>
  <si>
    <t>3M™ Cubitron™II 982CX Pro Круг шлифовальный фибровый, 36+, 180x22мм, 25 шт./уп. , 4уп./кор.</t>
  </si>
  <si>
    <t>Фибровые круги 3M™ Cubitron™II 982CX</t>
  </si>
  <si>
    <t>SATAjet K 1800 spray mix пистолет для использования с насосами, без металлической трубки подачи материала, без фильтра, без дюзы</t>
  </si>
  <si>
    <t>SATAjet K 1800 spray mix пистолет для использования с насосами, с металлической трубкой подачи материала, коротким сетчатым фильтром 100 микрон, без дюзы</t>
  </si>
  <si>
    <t>SATAjet K 1800 spray mix пистолет для использования с насосами, с металлической трубкой подачи материала, длинным сетчатым фильтром 100 микрон, без дюзы</t>
  </si>
  <si>
    <t>RoxelPro Однокомпонентный распыляемый герметик, серый, картридж 290мл</t>
  </si>
  <si>
    <t>RoxelPro Однокомпонентный распыляемый герметик, чёрный, картридж 290мл</t>
  </si>
  <si>
    <t>90931-00000M</t>
  </si>
  <si>
    <t>Шнур для очков</t>
  </si>
  <si>
    <t>SATAjet X 5500 RP PHASER с RPS сменным стаканом 0.6л / 0.9л и шарнирным соединением</t>
  </si>
  <si>
    <t>SATAjet X 5500 HVLP PHASER с RPS сменным стаканом 0.6л / 0.9л и шарнирным соединением</t>
  </si>
  <si>
    <t>SATA Инверсионное сопло для SATA spray mix пистолетов</t>
  </si>
  <si>
    <t>Система универсальных бачков SATA RPS (группа скидок 1)</t>
  </si>
  <si>
    <t>Бачки для окрасочных пистолетов SATA (группа скидок 2)</t>
  </si>
  <si>
    <t>SATA Комплект крепления чаши мешалки SATA для серии SATAjet 5000, jet 4000 B, jet3000 B, jet 2000, jet 1000 B, jet 100 B, jet RP</t>
  </si>
  <si>
    <t>SATA Монтажный комплект SATA BVD с QCC без мелкой резьбы для SATAjet серии 5000, jet 4000 B, jet 3000 B, jet 2000, jet 1000 B, jet 100 B, jet RP</t>
  </si>
  <si>
    <t>SATA Двойной мембранный насос 1:1, корозионно-устойчивое покрытие, соединение подачи материала М25х1.5, наружная резьба, подача воздуха 1/4" (наружная резьба), кабель заземления для Vario Top Spray насоса</t>
  </si>
  <si>
    <t>Рек. цена Double Cut</t>
  </si>
  <si>
    <t>Рек. цена Alu Cut</t>
  </si>
  <si>
    <t>RoxelPro Твердосплавная борфреза по металлу цилиндрическая тип A</t>
  </si>
  <si>
    <t>RoxelPro Твердосплавная борфреза по металлу зенкер, угол 60° тип J</t>
  </si>
  <si>
    <t>RoxelPro Твердосплавная борфреза по металлу коническая с заострённым концом тип M</t>
  </si>
  <si>
    <t>TA60819-6</t>
  </si>
  <si>
    <t>TA61020-6</t>
  </si>
  <si>
    <t>TA61625-6</t>
  </si>
  <si>
    <t>TB61625-6</t>
  </si>
  <si>
    <t>TC60819-6</t>
  </si>
  <si>
    <t>TC61020-6</t>
  </si>
  <si>
    <t>TC61225-6</t>
  </si>
  <si>
    <t>TC61625-6</t>
  </si>
  <si>
    <t>TC81020-6</t>
  </si>
  <si>
    <t>TD60807-6</t>
  </si>
  <si>
    <t>TD61211-3</t>
  </si>
  <si>
    <t>TD61212-6</t>
  </si>
  <si>
    <t>TD61312-6</t>
  </si>
  <si>
    <t>TD61614-6</t>
  </si>
  <si>
    <t>TE60813-6</t>
  </si>
  <si>
    <t>TE61220-6</t>
  </si>
  <si>
    <t>TF61225-3</t>
  </si>
  <si>
    <t>TF61225-6</t>
  </si>
  <si>
    <t>TG60819-6</t>
  </si>
  <si>
    <t>TG61225-6</t>
  </si>
  <si>
    <t>TG61625-6</t>
  </si>
  <si>
    <t>TG81020-6</t>
  </si>
  <si>
    <t>TG81225-6</t>
  </si>
  <si>
    <t>TH60819-6</t>
  </si>
  <si>
    <t>TH61025-6</t>
  </si>
  <si>
    <t>TJ61008-6</t>
  </si>
  <si>
    <t>TJ61210-6</t>
  </si>
  <si>
    <t>TL60822-6</t>
  </si>
  <si>
    <t>TL61027-6</t>
  </si>
  <si>
    <t>TL61228-3</t>
  </si>
  <si>
    <t>TL61328-6</t>
  </si>
  <si>
    <t>TL61630-6</t>
  </si>
  <si>
    <t>TM60618-6</t>
  </si>
  <si>
    <t>TM60820-6</t>
  </si>
  <si>
    <t>TM61020-6</t>
  </si>
  <si>
    <t>TC81020-6-150</t>
  </si>
  <si>
    <t>RoxelPro Прозрачная маскирующая плёнка ROXONE со стат.эффектом, 5м х 120м</t>
  </si>
  <si>
    <t>76517</t>
  </si>
  <si>
    <t>76518</t>
  </si>
  <si>
    <t>76519</t>
  </si>
  <si>
    <t>RoxelPro Антигравийное антикоррозийное покрытие ROXONE на водной основе, окрашиваемое, чёрное, 1 л</t>
  </si>
  <si>
    <t>RoxelPro Отрезной круг ROXPRO POWER CUT 125 x 1.2 x 22мм, Т41, нерж.сталь, металл</t>
  </si>
  <si>
    <t>Полировальные круги</t>
  </si>
  <si>
    <t>RoxelPro Полировальный абразивный круг ROXTOP 3Z 150мм на липучке, без отв. P3000</t>
  </si>
  <si>
    <t>15 / 60 шт.</t>
  </si>
  <si>
    <t>Защита дыхания</t>
  </si>
  <si>
    <t>Маски и полумаски</t>
  </si>
  <si>
    <t>RoxelPro Полумаска ROXTOP силиконовая, размер M</t>
  </si>
  <si>
    <t>RoxelPro Фильтр от органических паров А1</t>
  </si>
  <si>
    <t>RoxelPro Фильтр от органических паров и кислых газов ABE1</t>
  </si>
  <si>
    <t>RoxelPro Держатель фильтра</t>
  </si>
  <si>
    <t>4 / 240 шт.</t>
  </si>
  <si>
    <t>1 / 32 шт.</t>
  </si>
  <si>
    <t>RoxelPro Фильтр от органических паров, кислых газов, аммиака ABEK1</t>
  </si>
  <si>
    <t>RoxelPro Фибровый шлифовальный круг ROXPRO HARD CUT 125 х 22мм, керамика, Р40</t>
  </si>
  <si>
    <t>RoxelPro Фибровый шлифовальный круг ROXPRO HARD CUT 125 х 22мм, керамика, Р80</t>
  </si>
  <si>
    <t>RoxelPro Фибровый шлифовальный круг ROXPRO HARD CUT 125 х 22мм, керамика, Р120</t>
  </si>
  <si>
    <t>RoxelPro Лепестковый круг ROXPRO HARD CUT 125 х 22мм, керамика, конический, Р60</t>
  </si>
  <si>
    <t>RoxelPro Лепестковый круг ROXPRO HARD CUT 125 х 22мм, керамика, конический, Р80</t>
  </si>
  <si>
    <t>RoxelPro Лепестковый круг ROXPRO HARD CUT 125 х 22мм, керамика, конический, Р120</t>
  </si>
  <si>
    <t>RoxelPro Лепестковый круг ROXPRO HARD CUT 125 х 22мм, керамика, конический, Р40</t>
  </si>
  <si>
    <t>RoxelPro Фильтр противоаэрозольный Р2</t>
  </si>
  <si>
    <t>2/ 20/ 1000 шт.</t>
  </si>
  <si>
    <t xml:space="preserve">RoxelPro Чёрный зачистной круг ROXONE Clean&amp;Strip 150х13х13мм </t>
  </si>
  <si>
    <t>RoxelPro Чёрный зачистной круг ROXONE Clean&amp;Strip на оправке 125х13х22мм</t>
  </si>
  <si>
    <t>Микрофинишные круги</t>
  </si>
  <si>
    <t>рулон: 500шт.</t>
  </si>
  <si>
    <t>RoxelPro Микроабразивный круг ROXTOP 35mm фестончатый, цветок, серо-зелёный, Р2500</t>
  </si>
  <si>
    <t>RoxelPro Микроабразивный круг ROXTOP 35mm фестончатый, цветок, зелёный, Р3000</t>
  </si>
  <si>
    <t>RoxelPro Микроабразивный круг ROXTOP 35mm фестончатый, цветок, светло-зелёный, Р4000</t>
  </si>
  <si>
    <t>RoxelPro Зачистной круг ROXTOP SOFT CUT II 125 x 6.4 x 22мм, Т27, нерж.сталь, металл</t>
  </si>
  <si>
    <t>RoxelPro Нетканый прессованный круг ROXTOP 150х13х32мм, 5A MED</t>
  </si>
  <si>
    <t>RoxelPro Нетканый прессованный круг ROXTOP 150х25х32мм, 5A MED</t>
  </si>
  <si>
    <t>RoxelPro Нетканый прессованный круг ROXTOP 125х13х22мм, Trimmable, 3S FIN</t>
  </si>
  <si>
    <t>RoxelPro Быстросъёмный нетканый прессованный круг ROXTOP 75х6мм, 5A MED</t>
  </si>
  <si>
    <t>RoxelPro Быстросъёмный нетканый прессованный круг ROXTOP 75х6мм, 7A MED</t>
  </si>
  <si>
    <t>97215</t>
  </si>
  <si>
    <t>Шлифовальный круг SUNFOAM SC S53SF 150мм на липучке, без отв.</t>
  </si>
  <si>
    <t>P360</t>
  </si>
  <si>
    <t>102505</t>
  </si>
  <si>
    <t>RoxelPro Антигравийное антикоррозийное покрытие ROXONE, окрашиваемое, белое, 1 л</t>
  </si>
  <si>
    <t>RoxelPro Фибровый шлифовальный круг ROXPRO HARD CUT 125 х 22мм, керамика, Р36</t>
  </si>
  <si>
    <t>RoxelPro Фибровый шлифовальный круг ROXPRO HARD CUT 125 х 22мм, керамика, Р60</t>
  </si>
  <si>
    <t>RoxelPro Фибровый шлифовальный круг ROXPRO HARD CUT 180 х 22мм, керамика, Р36</t>
  </si>
  <si>
    <t>RoxelPro Фибровый шлифовальный круг ROXPRO HARD CUT 180 х 22мм, керамика, Р60</t>
  </si>
  <si>
    <t>RoxelPro Лепестковый круг ROXONE UNI CUT 125 х 22мм, оксид алюминия, конический, Р40</t>
  </si>
  <si>
    <t>RoxelPro Лепестковый круг ROXONE UNI CUT 125 х 22мм, оксид алюминия, конический, Р60</t>
  </si>
  <si>
    <t>RoxelPro Лепестковый круг ROXONE UNI CUT 125 х 22мм, оксид алюминия, конический, Р80</t>
  </si>
  <si>
    <t>RoxelPro Микроабразивный круг ROXTOP 32mm зелёный, Р3000</t>
  </si>
  <si>
    <t>01205</t>
  </si>
  <si>
    <t>Шлифовальный круг FILM L312T 125мм на липучке, без отв, зелёный</t>
  </si>
  <si>
    <t>01206</t>
  </si>
  <si>
    <t>01207</t>
  </si>
  <si>
    <t>01208</t>
  </si>
  <si>
    <t>01209</t>
  </si>
  <si>
    <t>01210</t>
  </si>
  <si>
    <t>01211</t>
  </si>
  <si>
    <t>01212</t>
  </si>
  <si>
    <t>01405</t>
  </si>
  <si>
    <t>Шлифовальный круг FILM L312T 150мм на липучке, без отв, зелёный</t>
  </si>
  <si>
    <t>01406</t>
  </si>
  <si>
    <t>01407</t>
  </si>
  <si>
    <t>01408</t>
  </si>
  <si>
    <t>01409</t>
  </si>
  <si>
    <t>01410</t>
  </si>
  <si>
    <t>01411</t>
  </si>
  <si>
    <t>01412</t>
  </si>
  <si>
    <t>Абразивный материал на бумажной основе RED B125T</t>
  </si>
  <si>
    <t>для сухого шлифования наполнителей средней жёсткости, лакокрасочных материалов, смолистых пород дерева и мягких металлов</t>
  </si>
  <si>
    <t>20406</t>
  </si>
  <si>
    <t>Шлифовальный круг RED B125T 150мм на липучке, 15 отв, розовый</t>
  </si>
  <si>
    <t>20407</t>
  </si>
  <si>
    <t>20408</t>
  </si>
  <si>
    <t>20409</t>
  </si>
  <si>
    <t>20410</t>
  </si>
  <si>
    <t>20411</t>
  </si>
  <si>
    <t>20412</t>
  </si>
  <si>
    <t>20414</t>
  </si>
  <si>
    <t>20416</t>
  </si>
  <si>
    <t>20417</t>
  </si>
  <si>
    <t>RoxelPro Антигравийное антикоррозийное покрытие ROXONE на водной основе, окрашиваемое, серое, 1 л</t>
  </si>
  <si>
    <t>Респираторы</t>
  </si>
  <si>
    <t>RoxelPro Противоаэрозольный респиратор ROXTOP 01 1-й степени защиты, до 4 ПДК</t>
  </si>
  <si>
    <t>20 / 400 шт.</t>
  </si>
  <si>
    <t>RoxelPro Противоаэрозольный респиратор ROXTOP 01V 1-й степени защиты, с клапаном выдоха, до 4 ПДК</t>
  </si>
  <si>
    <t>RoxelPro Противоаэрозольный респиратор ROXTOP 02V 2-й степени защиты, с клапаном выдоха, до 12 ПДК</t>
  </si>
  <si>
    <t xml:space="preserve">Абразивный материал на основе синтетической плёнки FILM L312T </t>
  </si>
  <si>
    <t>Особо износостойкий абразивный материал на мягкой основе SUNFOAM S33SF и SUNFOAM SC S53SF</t>
  </si>
  <si>
    <t>50 / 750 шт.</t>
  </si>
  <si>
    <t>SATA Набор шлангов (2шт) 6х6мм, длиной 6м для Vario Top Spray насоса</t>
  </si>
  <si>
    <t>SATA Набор шлангов (2шт) 6х6мм, длиной 10м для Vario Top Spray насоса</t>
  </si>
  <si>
    <t>SATA Набор шлангов (2шт) 6х6мм, длиной 15м для Vario Top Spray насоса</t>
  </si>
  <si>
    <t>RoxelPro Антикоррозийное покрытие ROXONE на битумной основе, неокрашиваемое, чёрное, 1 л</t>
  </si>
  <si>
    <t>Новинка!</t>
  </si>
  <si>
    <t>Оправка WINNER FEQ 150мм на липучке, М8, 15 отв, средней жёсткости (для машинок Festool Rotex)</t>
  </si>
  <si>
    <t>Оправка WINNER FEQ 150мм на липучке, М8, 15 отв, жёсткая (для машинок Festool Rotex)</t>
  </si>
  <si>
    <t>Стаканы PPS</t>
  </si>
  <si>
    <t>PPS Набор 600мл (стаканы - 50, крышки со встроенным фильтром 125 мкм - 50,  колпачки -25)</t>
  </si>
  <si>
    <t>набор: 50 шт.</t>
  </si>
  <si>
    <t>PPS Набор 800мл (стаканы - 50, крышки со встроенным фильтром 125 мкм - 50,  колпачки -25)</t>
  </si>
  <si>
    <t>PPS Набор 600мл (стаканы - 50, крышки со встроенным фильтром 190 мкм - 50,  колпачки -25)</t>
  </si>
  <si>
    <t>PPS Набор 800мл (стаканы - 50, крышки со встроенным фильтром 190 мкм - 50,  колпачки -25)</t>
  </si>
  <si>
    <t>PPS Смесительный бачок стандартный и запорное кольцо, 600 мл</t>
  </si>
  <si>
    <t>PPS Смесительный бачок стандартный и запорное кольцо, 800 мл</t>
  </si>
  <si>
    <t>RoxelPro Многоцелевой ПУ герметик 550, белый, туба 400мл</t>
  </si>
  <si>
    <t>RoxelPro Многоцелевой ПУ герметик 550, серый, туба 400мл</t>
  </si>
  <si>
    <t>RoxelPro Многоцелевой ПУ герметик 550, чёрный, туба 400мл</t>
  </si>
  <si>
    <t>RoxelPro Многоцелевой ПУ герметик 550, бежевый, туба 400мл</t>
  </si>
  <si>
    <t>76308</t>
  </si>
  <si>
    <t>Шлифовальный круг CERAMIC L712T 75мм на липучке с мультипылеотводом</t>
  </si>
  <si>
    <t>76310</t>
  </si>
  <si>
    <t>76314</t>
  </si>
  <si>
    <t>Материалы для строительного рынка RoxelPro</t>
  </si>
  <si>
    <t>на материалы  для строительного рынка RoxelPro</t>
  </si>
  <si>
    <t>кор: 32 шт.</t>
  </si>
  <si>
    <t>RoxelPro Малярная лента ROXPRO 5010 универсальная, рисовая бумага, акрил. клей, жёлтая, 30мм х 50м</t>
  </si>
  <si>
    <t>RoxelPro Малярная лента ROXPRO 5020 для деликатных работ, рисовая бумага, акрил. клей, фиолетовая, 30мм х 50м</t>
  </si>
  <si>
    <t>RoxelPro Малярная лента ROXPRO 5025 ULTRA для деликатных работ, рисовая бумага, акрил. клей, розовая, 30мм х 50м</t>
  </si>
  <si>
    <t>RoxelPro Малярная лента ROXPRO 5030 для наружных работ, рисовая бумага, акрил. клей, синяя, 30мм х 50м</t>
  </si>
  <si>
    <t>RoxelPro Нетканый прессованный круг ROXTOP 150х13х13мм, 6A MED</t>
  </si>
  <si>
    <t>RoxelPro Нетканый прессованный круг ROXTOP 150х25х25мм, 2A MED</t>
  </si>
  <si>
    <t>RoxelPro Нетканый прессованный круг ROXTOP 150х25х25мм, 2S FIN</t>
  </si>
  <si>
    <t>RoxelPro Нетканый прессованный круг ROXTOP 115х13х22мм, Trimmable, 6A MED</t>
  </si>
  <si>
    <t>RoxelPro Антикоррозийное покрытие ROXONE Metallic Bronze на битумной основе, бронзовое, 1 л</t>
  </si>
  <si>
    <t>RoxelPro Нетканый прессованный круг ROXTOP 150х6х13мм, 3A MED</t>
  </si>
  <si>
    <t>RoxelPro Металлические тест-панели 10,5 х 15 см, серые</t>
  </si>
  <si>
    <t>RoxelPro Оправка для шлифовальных кругов WINNER FESTO 150мм на липучке, М8, 15 отв, жёсткая</t>
  </si>
  <si>
    <t>RoxelPro Оправка для шлифовальных кругов WINNER FESTO 150мм на липучке, М8, 15 отв, средней жёсткости</t>
  </si>
  <si>
    <t>RoxelPro Оправка для шлифовальных кругов WINNER FESTO 150мм на липучке, М8, 15 отв, мягкая</t>
  </si>
  <si>
    <t>RoxelPro Антикоррозийное покрытие ROXONE для внутренних полостей, янтарное, аэрозоль 650 мл</t>
  </si>
  <si>
    <t>RoxelPro Маск. плёнка ROXTOP с клеящей лентой 110° со стат.эффектом, 3200мм х 17м</t>
  </si>
  <si>
    <t>120</t>
  </si>
  <si>
    <t>180</t>
  </si>
  <si>
    <t>320</t>
  </si>
  <si>
    <t>80</t>
  </si>
  <si>
    <t>100</t>
  </si>
  <si>
    <t>150</t>
  </si>
  <si>
    <t>220</t>
  </si>
  <si>
    <t>240</t>
  </si>
  <si>
    <t>400</t>
  </si>
  <si>
    <t>500</t>
  </si>
  <si>
    <t>600</t>
  </si>
  <si>
    <t>800</t>
  </si>
  <si>
    <t>CMOD0815200</t>
  </si>
  <si>
    <t>Мягкая прокладка 150мм на липучке, без пылеотвода, 10мм</t>
  </si>
  <si>
    <t>CVLFM115010</t>
  </si>
  <si>
    <t>Защитная прокладка 115 х 230мм, 10 отв.</t>
  </si>
  <si>
    <t>CVLFM115032</t>
  </si>
  <si>
    <t>Защитная прокладка 115 х 230мм, 32 отв.</t>
  </si>
  <si>
    <t>B57R0021121</t>
  </si>
  <si>
    <t>Широкий шлифок 115 х 230мм на липучке, 10 отв. + адаптор для Ø29мм шланга</t>
  </si>
  <si>
    <t>B57R0321121</t>
  </si>
  <si>
    <t>Широкий шлифок 115 х 230мм на липучке, 32 отв. + адаптор для Ø29мм шланга</t>
  </si>
  <si>
    <t>RoxelPro Прозрачная маскирующая плёнка ROXPRO со стат.эффектом, 12 мк, 4м х 150м</t>
  </si>
  <si>
    <t>RoxelPro Прозрачная маскирующая плёнка ROXPRO со стат.эффектом, 12 мк, 5м х 150м</t>
  </si>
  <si>
    <t>RoxelPro Прозрачная маскирующая плёнка ROXTOP со стат.эффектом, 9 мк, 4м х 200м</t>
  </si>
  <si>
    <t>RoxelPro Прозрачная маскирующая плёнка ROXTOP со стат.эффектом, 9 мк, 5м х 200м</t>
  </si>
  <si>
    <t>RoxelPro Прозрачная маскирующая плёнка ROXONE со стат.эффектом, 8 мк, 4м х 150м</t>
  </si>
  <si>
    <t>RoxelPro Прозрачная маскирующая плёнка ROXONE со стат.эффектом, 8 мк, 4м х 200м</t>
  </si>
  <si>
    <t>RoxelPro Прозрачная маскирующая плёнка ROXONE со стат.эффектом, 8 мк, 3,66м х 122м, без втулки</t>
  </si>
  <si>
    <t>RoxelPro Маскирующая плёнка ROXTOP 4м х 5м, 125г, 7 мк, инд.упаковка</t>
  </si>
  <si>
    <t>RoxelPro Маскирующая плёнка ROXTOP 4м х 7м, 175г, 7 мк, инд.упаковка</t>
  </si>
  <si>
    <t>RoxelPro Маскирующая плёнка ROXTOP 4,5м х 7м, 197г, 7 мк, инд.упаковка</t>
  </si>
  <si>
    <t>RoxelPro Маскирующая плёнка ROXONE 4м х 5м, 107г, 6 мк, инд.упаковка</t>
  </si>
  <si>
    <t>RoxelPro Маскирующая плёнка ROXONE 4м х 7м, 148г, 6 мк, инд.упаковка</t>
  </si>
  <si>
    <t>78003</t>
  </si>
  <si>
    <t>Шлифовальный круг CERAMIC L712T 225мм на липучке, 24 отв.</t>
  </si>
  <si>
    <t>40</t>
  </si>
  <si>
    <t>78005</t>
  </si>
  <si>
    <t>60</t>
  </si>
  <si>
    <t>78006</t>
  </si>
  <si>
    <t>78007</t>
  </si>
  <si>
    <t>78008</t>
  </si>
  <si>
    <t>78009</t>
  </si>
  <si>
    <t>78010</t>
  </si>
  <si>
    <t>78011</t>
  </si>
  <si>
    <t>78012</t>
  </si>
  <si>
    <t>78014</t>
  </si>
  <si>
    <t>83406</t>
  </si>
  <si>
    <t>Шлифовальный круг SUN NET X313T 225мм на липучке, сетка</t>
  </si>
  <si>
    <t>83407</t>
  </si>
  <si>
    <t>83408</t>
  </si>
  <si>
    <t>83409</t>
  </si>
  <si>
    <t>83410</t>
  </si>
  <si>
    <t>83411</t>
  </si>
  <si>
    <t>83412</t>
  </si>
  <si>
    <t>83414</t>
  </si>
  <si>
    <t>Абразивные материалы SUNMIGHT для строительного рынка</t>
  </si>
  <si>
    <t>на абразивные материалы "SUNMIGHT" для строительного рынка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</si>
</sst>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-* #,##0\ &quot;₽&quot;_-;\-* #,##0\ &quot;₽&quot;_-;_-* &quot;-&quot;\ &quot;₽&quot;_-;_-@_-"/>
    <numFmt numFmtId="164" formatCode="_-* #,##0.00\ _₽_-;\-* #,##0.00\ _₽_-;_-* &quot;-&quot;??\ _₽_-;_-@_-"/>
    <numFmt numFmtId="165" formatCode="_-* #,##0.00\ _р_._-;\-* #,##0.00\ _р_._-;_-* &quot;-&quot;??\ _р_._-;_-@_-"/>
    <numFmt numFmtId="166" formatCode="dd/mm/yy;@"/>
    <numFmt numFmtId="167" formatCode="dd/mm/yy"/>
    <numFmt numFmtId="168" formatCode="0.0"/>
    <numFmt numFmtId="169" formatCode="_-* #,##0\ _р_._-;\-* #,##0\ _р_._-;_-* &quot;-&quot;??\ _р_._-;_-@_-"/>
    <numFmt numFmtId="170" formatCode="_(* #,##0_);_(* \(#,##0\);_(* &quot;-&quot;_);_(@_)"/>
    <numFmt numFmtId="171" formatCode="_(* #,##0.00_);_(* \(#,##0.00\);_(* &quot;-&quot;_);_(@_)"/>
    <numFmt numFmtId="172" formatCode="0.0000"/>
    <numFmt numFmtId="173" formatCode="0.000"/>
    <numFmt numFmtId="174" formatCode="0.0;[Red]0.0"/>
    <numFmt numFmtId="175" formatCode="#,##0.0"/>
    <numFmt numFmtId="176" formatCode="0.0%"/>
  </numFmts>
  <fonts count="25"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name val="Arial CYR"/>
    </font>
    <font>
      <sz val="8"/>
      <name val="Tahoma"/>
      <family val="2"/>
      <charset val="204"/>
    </font>
    <font>
      <b/>
      <sz val="9"/>
      <name val="Calibri"/>
      <family val="2"/>
      <charset val="204"/>
      <scheme val="minor"/>
    </font>
    <font>
      <b/>
      <sz val="9"/>
      <color rgb="FF0070C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Calibri"/>
      <family val="2"/>
      <charset val="204"/>
    </font>
    <font>
      <sz val="9"/>
      <name val="Calibri"/>
      <family val="2"/>
      <charset val="204"/>
    </font>
    <font>
      <i/>
      <u/>
      <sz val="9"/>
      <name val="Calibri"/>
      <family val="2"/>
      <charset val="204"/>
      <scheme val="minor"/>
    </font>
    <font>
      <sz val="10"/>
      <name val="NTCourierVK/Cyrillic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9"/>
      <color theme="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u/>
      <sz val="11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9"/>
      <color theme="0"/>
      <name val="Calibri"/>
      <family val="2"/>
      <charset val="204"/>
    </font>
    <font>
      <sz val="9"/>
      <color rgb="FFFF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5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170" fontId="12" fillId="0" borderId="0" applyFont="0" applyFill="0" applyBorder="0" applyAlignment="0" applyProtection="0"/>
    <xf numFmtId="0" fontId="8" fillId="0" borderId="0"/>
    <xf numFmtId="0" fontId="15" fillId="0" borderId="0" applyNumberFormat="0" applyFill="0" applyBorder="0" applyAlignment="0" applyProtection="0"/>
  </cellStyleXfs>
  <cellXfs count="375">
    <xf numFmtId="0" fontId="0" fillId="0" borderId="0" xfId="0"/>
    <xf numFmtId="0" fontId="2" fillId="0" borderId="0" xfId="0" applyFont="1"/>
    <xf numFmtId="166" fontId="4" fillId="0" borderId="0" xfId="1" applyNumberFormat="1" applyFont="1" applyAlignment="1">
      <alignment vertical="center"/>
    </xf>
    <xf numFmtId="0" fontId="2" fillId="0" borderId="6" xfId="0" applyFont="1" applyBorder="1" applyAlignment="1">
      <alignment horizontal="left"/>
    </xf>
    <xf numFmtId="0" fontId="2" fillId="0" borderId="6" xfId="0" applyFont="1" applyBorder="1"/>
    <xf numFmtId="4" fontId="2" fillId="0" borderId="6" xfId="0" applyNumberFormat="1" applyFont="1" applyBorder="1"/>
    <xf numFmtId="0" fontId="2" fillId="0" borderId="7" xfId="0" applyFont="1" applyBorder="1"/>
    <xf numFmtId="4" fontId="2" fillId="0" borderId="7" xfId="0" applyNumberFormat="1" applyFont="1" applyBorder="1"/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166" fontId="2" fillId="0" borderId="0" xfId="1" applyNumberFormat="1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 vertical="center" wrapText="1"/>
    </xf>
    <xf numFmtId="168" fontId="2" fillId="0" borderId="7" xfId="0" applyNumberFormat="1" applyFont="1" applyBorder="1" applyAlignment="1">
      <alignment horizontal="center"/>
    </xf>
    <xf numFmtId="168" fontId="2" fillId="0" borderId="7" xfId="0" applyNumberFormat="1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/>
    </xf>
    <xf numFmtId="3" fontId="2" fillId="0" borderId="12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left" vertical="center"/>
    </xf>
    <xf numFmtId="3" fontId="2" fillId="0" borderId="13" xfId="0" applyNumberFormat="1" applyFont="1" applyBorder="1" applyAlignment="1">
      <alignment horizontal="left" vertical="center"/>
    </xf>
    <xf numFmtId="3" fontId="2" fillId="0" borderId="15" xfId="0" applyNumberFormat="1" applyFont="1" applyBorder="1" applyAlignment="1">
      <alignment horizontal="left" vertical="center"/>
    </xf>
    <xf numFmtId="49" fontId="5" fillId="0" borderId="0" xfId="3" quotePrefix="1" applyNumberFormat="1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/>
    <xf numFmtId="0" fontId="13" fillId="0" borderId="7" xfId="0" applyFont="1" applyBorder="1"/>
    <xf numFmtId="0" fontId="2" fillId="0" borderId="0" xfId="5" applyFont="1" applyAlignment="1">
      <alignment vertical="center"/>
    </xf>
    <xf numFmtId="0" fontId="2" fillId="0" borderId="0" xfId="5" applyFont="1" applyAlignment="1">
      <alignment horizontal="right" vertical="center"/>
    </xf>
    <xf numFmtId="2" fontId="2" fillId="0" borderId="0" xfId="5" applyNumberFormat="1" applyFont="1" applyAlignment="1">
      <alignment horizontal="right" vertical="center"/>
    </xf>
    <xf numFmtId="167" fontId="2" fillId="0" borderId="0" xfId="0" applyNumberFormat="1" applyFont="1"/>
    <xf numFmtId="0" fontId="2" fillId="0" borderId="0" xfId="5" applyFont="1" applyAlignment="1">
      <alignment horizontal="left" vertical="center"/>
    </xf>
    <xf numFmtId="172" fontId="2" fillId="0" borderId="0" xfId="0" applyNumberFormat="1" applyFont="1"/>
    <xf numFmtId="0" fontId="2" fillId="0" borderId="12" xfId="0" applyFont="1" applyBorder="1"/>
    <xf numFmtId="4" fontId="2" fillId="0" borderId="12" xfId="0" applyNumberFormat="1" applyFont="1" applyBorder="1"/>
    <xf numFmtId="0" fontId="5" fillId="0" borderId="7" xfId="0" applyFont="1" applyBorder="1"/>
    <xf numFmtId="0" fontId="2" fillId="0" borderId="0" xfId="0" applyFont="1" applyAlignment="1">
      <alignment horizontal="left"/>
    </xf>
    <xf numFmtId="0" fontId="13" fillId="0" borderId="6" xfId="0" applyFont="1" applyBorder="1"/>
    <xf numFmtId="0" fontId="14" fillId="0" borderId="0" xfId="0" applyFont="1"/>
    <xf numFmtId="3" fontId="2" fillId="0" borderId="6" xfId="0" applyNumberFormat="1" applyFont="1" applyBorder="1"/>
    <xf numFmtId="0" fontId="9" fillId="0" borderId="0" xfId="0" applyFont="1"/>
    <xf numFmtId="0" fontId="15" fillId="0" borderId="0" xfId="6"/>
    <xf numFmtId="14" fontId="9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9" fontId="2" fillId="0" borderId="7" xfId="0" applyNumberFormat="1" applyFont="1" applyBorder="1"/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2" fillId="0" borderId="6" xfId="0" applyFont="1" applyBorder="1" applyAlignment="1">
      <alignment horizontal="center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17" fontId="2" fillId="0" borderId="7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quotePrefix="1" applyFont="1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173" fontId="2" fillId="3" borderId="7" xfId="0" applyNumberFormat="1" applyFont="1" applyFill="1" applyBorder="1"/>
    <xf numFmtId="3" fontId="2" fillId="3" borderId="7" xfId="0" applyNumberFormat="1" applyFont="1" applyFill="1" applyBorder="1"/>
    <xf numFmtId="4" fontId="2" fillId="3" borderId="7" xfId="0" applyNumberFormat="1" applyFont="1" applyFill="1" applyBorder="1"/>
    <xf numFmtId="0" fontId="17" fillId="0" borderId="0" xfId="0" applyFont="1"/>
    <xf numFmtId="169" fontId="10" fillId="0" borderId="0" xfId="1" applyNumberFormat="1" applyFont="1" applyFill="1" applyAlignment="1">
      <alignment vertical="center"/>
    </xf>
    <xf numFmtId="171" fontId="10" fillId="0" borderId="0" xfId="4" applyNumberFormat="1" applyFont="1" applyFill="1" applyAlignment="1">
      <alignment vertical="center"/>
    </xf>
    <xf numFmtId="0" fontId="18" fillId="0" borderId="0" xfId="0" applyFont="1"/>
    <xf numFmtId="2" fontId="2" fillId="3" borderId="7" xfId="0" applyNumberFormat="1" applyFont="1" applyFill="1" applyBorder="1"/>
    <xf numFmtId="0" fontId="2" fillId="3" borderId="6" xfId="0" applyFont="1" applyFill="1" applyBorder="1" applyAlignment="1">
      <alignment horizontal="center" vertical="center" wrapText="1"/>
    </xf>
    <xf numFmtId="4" fontId="0" fillId="3" borderId="7" xfId="0" applyNumberFormat="1" applyFill="1" applyBorder="1"/>
    <xf numFmtId="4" fontId="17" fillId="3" borderId="7" xfId="0" applyNumberFormat="1" applyFont="1" applyFill="1" applyBorder="1"/>
    <xf numFmtId="4" fontId="0" fillId="3" borderId="6" xfId="0" applyNumberFormat="1" applyFill="1" applyBorder="1"/>
    <xf numFmtId="0" fontId="9" fillId="3" borderId="7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right"/>
    </xf>
    <xf numFmtId="0" fontId="9" fillId="3" borderId="6" xfId="0" applyFont="1" applyFill="1" applyBorder="1" applyAlignment="1">
      <alignment horizontal="right"/>
    </xf>
    <xf numFmtId="169" fontId="15" fillId="0" borderId="0" xfId="6" applyNumberFormat="1" applyFill="1" applyAlignment="1">
      <alignment vertical="center"/>
    </xf>
    <xf numFmtId="0" fontId="15" fillId="0" borderId="0" xfId="6" applyAlignment="1">
      <alignment vertical="center"/>
    </xf>
    <xf numFmtId="4" fontId="2" fillId="3" borderId="6" xfId="0" applyNumberFormat="1" applyFont="1" applyFill="1" applyBorder="1"/>
    <xf numFmtId="0" fontId="2" fillId="4" borderId="6" xfId="0" applyFont="1" applyFill="1" applyBorder="1"/>
    <xf numFmtId="0" fontId="5" fillId="4" borderId="0" xfId="0" applyFont="1" applyFill="1"/>
    <xf numFmtId="0" fontId="2" fillId="4" borderId="0" xfId="0" applyFont="1" applyFill="1"/>
    <xf numFmtId="0" fontId="15" fillId="0" borderId="0" xfId="6" applyAlignment="1">
      <alignment horizontal="center"/>
    </xf>
    <xf numFmtId="3" fontId="2" fillId="0" borderId="6" xfId="0" applyNumberFormat="1" applyFont="1" applyBorder="1" applyAlignment="1">
      <alignment vertical="center"/>
    </xf>
    <xf numFmtId="4" fontId="2" fillId="0" borderId="0" xfId="0" applyNumberFormat="1" applyFont="1"/>
    <xf numFmtId="0" fontId="20" fillId="0" borderId="0" xfId="0" applyFont="1"/>
    <xf numFmtId="4" fontId="2" fillId="3" borderId="10" xfId="0" applyNumberFormat="1" applyFont="1" applyFill="1" applyBorder="1"/>
    <xf numFmtId="3" fontId="2" fillId="3" borderId="6" xfId="0" applyNumberFormat="1" applyFont="1" applyFill="1" applyBorder="1"/>
    <xf numFmtId="0" fontId="2" fillId="0" borderId="10" xfId="0" applyFont="1" applyBorder="1"/>
    <xf numFmtId="0" fontId="5" fillId="0" borderId="0" xfId="0" applyFont="1" applyAlignment="1">
      <alignment horizontal="center"/>
    </xf>
    <xf numFmtId="2" fontId="2" fillId="3" borderId="7" xfId="0" applyNumberFormat="1" applyFont="1" applyFill="1" applyBorder="1" applyAlignment="1">
      <alignment vertical="center"/>
    </xf>
    <xf numFmtId="3" fontId="2" fillId="3" borderId="7" xfId="0" applyNumberFormat="1" applyFont="1" applyFill="1" applyBorder="1" applyAlignment="1">
      <alignment vertical="center"/>
    </xf>
    <xf numFmtId="4" fontId="2" fillId="3" borderId="7" xfId="0" applyNumberFormat="1" applyFont="1" applyFill="1" applyBorder="1" applyAlignment="1">
      <alignment vertical="center"/>
    </xf>
    <xf numFmtId="0" fontId="2" fillId="0" borderId="32" xfId="0" applyFont="1" applyBorder="1"/>
    <xf numFmtId="4" fontId="2" fillId="0" borderId="6" xfId="0" applyNumberFormat="1" applyFont="1" applyBorder="1" applyAlignment="1">
      <alignment vertical="center"/>
    </xf>
    <xf numFmtId="17" fontId="2" fillId="0" borderId="6" xfId="0" applyNumberFormat="1" applyFont="1" applyBorder="1" applyAlignment="1">
      <alignment horizontal="left"/>
    </xf>
    <xf numFmtId="0" fontId="2" fillId="0" borderId="12" xfId="0" applyFont="1" applyBorder="1" applyAlignment="1">
      <alignment wrapText="1"/>
    </xf>
    <xf numFmtId="2" fontId="13" fillId="0" borderId="12" xfId="0" applyNumberFormat="1" applyFont="1" applyBorder="1" applyAlignment="1">
      <alignment horizontal="right"/>
    </xf>
    <xf numFmtId="0" fontId="13" fillId="0" borderId="12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13" fillId="0" borderId="7" xfId="0" applyFont="1" applyBorder="1" applyAlignment="1">
      <alignment wrapText="1"/>
    </xf>
    <xf numFmtId="2" fontId="13" fillId="0" borderId="7" xfId="0" applyNumberFormat="1" applyFont="1" applyBorder="1" applyAlignment="1">
      <alignment horizontal="right"/>
    </xf>
    <xf numFmtId="0" fontId="2" fillId="0" borderId="6" xfId="0" applyFont="1" applyBorder="1" applyAlignment="1">
      <alignment wrapText="1"/>
    </xf>
    <xf numFmtId="0" fontId="13" fillId="0" borderId="6" xfId="0" applyFont="1" applyBorder="1" applyAlignment="1">
      <alignment wrapText="1"/>
    </xf>
    <xf numFmtId="2" fontId="13" fillId="0" borderId="6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3" fillId="3" borderId="27" xfId="0" applyFont="1" applyFill="1" applyBorder="1"/>
    <xf numFmtId="0" fontId="13" fillId="3" borderId="17" xfId="0" applyFont="1" applyFill="1" applyBorder="1"/>
    <xf numFmtId="0" fontId="13" fillId="3" borderId="15" xfId="0" applyFont="1" applyFill="1" applyBorder="1"/>
    <xf numFmtId="4" fontId="13" fillId="3" borderId="7" xfId="0" applyNumberFormat="1" applyFont="1" applyFill="1" applyBorder="1"/>
    <xf numFmtId="0" fontId="21" fillId="0" borderId="0" xfId="6" applyFont="1" applyFill="1"/>
    <xf numFmtId="0" fontId="2" fillId="0" borderId="7" xfId="0" quotePrefix="1" applyFont="1" applyBorder="1" applyAlignment="1">
      <alignment wrapText="1"/>
    </xf>
    <xf numFmtId="0" fontId="5" fillId="0" borderId="7" xfId="0" applyFont="1" applyBorder="1" applyAlignment="1">
      <alignment vertical="center"/>
    </xf>
    <xf numFmtId="0" fontId="2" fillId="3" borderId="7" xfId="0" applyFont="1" applyFill="1" applyBorder="1" applyAlignment="1">
      <alignment horizontal="center" vertical="center" wrapText="1"/>
    </xf>
    <xf numFmtId="4" fontId="20" fillId="0" borderId="6" xfId="0" applyNumberFormat="1" applyFont="1" applyBorder="1"/>
    <xf numFmtId="0" fontId="2" fillId="0" borderId="0" xfId="0" applyFont="1" applyAlignment="1">
      <alignment vertical="center"/>
    </xf>
    <xf numFmtId="169" fontId="15" fillId="0" borderId="0" xfId="6" applyNumberFormat="1" applyAlignment="1">
      <alignment vertical="center"/>
    </xf>
    <xf numFmtId="4" fontId="2" fillId="0" borderId="7" xfId="0" applyNumberFormat="1" applyFont="1" applyBorder="1" applyAlignment="1">
      <alignment vertical="center"/>
    </xf>
    <xf numFmtId="0" fontId="2" fillId="0" borderId="31" xfId="0" applyFont="1" applyBorder="1" applyAlignment="1">
      <alignment horizontal="center" vertical="center" wrapText="1"/>
    </xf>
    <xf numFmtId="174" fontId="2" fillId="0" borderId="7" xfId="0" applyNumberFormat="1" applyFont="1" applyBorder="1" applyAlignment="1">
      <alignment horizontal="center"/>
    </xf>
    <xf numFmtId="175" fontId="2" fillId="0" borderId="7" xfId="0" applyNumberFormat="1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0" xfId="0" applyFont="1" applyBorder="1" applyAlignment="1">
      <alignment horizontal="left" vertical="center"/>
    </xf>
    <xf numFmtId="0" fontId="2" fillId="4" borderId="10" xfId="0" applyFont="1" applyFill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5" xfId="0" applyFont="1" applyBorder="1" applyAlignment="1">
      <alignment horizontal="left" vertical="center"/>
    </xf>
    <xf numFmtId="0" fontId="2" fillId="0" borderId="28" xfId="0" applyFont="1" applyBorder="1"/>
    <xf numFmtId="0" fontId="2" fillId="0" borderId="37" xfId="0" applyFont="1" applyBorder="1" applyAlignment="1">
      <alignment horizontal="center" vertical="center" wrapText="1"/>
    </xf>
    <xf numFmtId="0" fontId="10" fillId="0" borderId="7" xfId="0" applyFont="1" applyBorder="1"/>
    <xf numFmtId="168" fontId="10" fillId="0" borderId="0" xfId="0" applyNumberFormat="1" applyFont="1" applyAlignment="1">
      <alignment horizontal="center" vertical="center"/>
    </xf>
    <xf numFmtId="168" fontId="10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42" fontId="2" fillId="4" borderId="6" xfId="0" applyNumberFormat="1" applyFont="1" applyFill="1" applyBorder="1"/>
    <xf numFmtId="0" fontId="2" fillId="0" borderId="10" xfId="0" applyFont="1" applyBorder="1" applyAlignment="1">
      <alignment vertical="center"/>
    </xf>
    <xf numFmtId="0" fontId="2" fillId="0" borderId="15" xfId="0" applyFont="1" applyBorder="1"/>
    <xf numFmtId="4" fontId="13" fillId="0" borderId="0" xfId="0" applyNumberFormat="1" applyFont="1"/>
    <xf numFmtId="2" fontId="13" fillId="0" borderId="0" xfId="0" applyNumberFormat="1" applyFont="1"/>
    <xf numFmtId="169" fontId="10" fillId="0" borderId="0" xfId="1" applyNumberFormat="1" applyFont="1" applyAlignment="1">
      <alignment vertical="center"/>
    </xf>
    <xf numFmtId="171" fontId="10" fillId="0" borderId="0" xfId="4" applyNumberFormat="1" applyFont="1" applyAlignment="1">
      <alignment vertical="center"/>
    </xf>
    <xf numFmtId="0" fontId="10" fillId="0" borderId="0" xfId="0" applyFont="1" applyAlignment="1">
      <alignment vertical="top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2" fontId="10" fillId="0" borderId="7" xfId="0" applyNumberFormat="1" applyFont="1" applyBorder="1"/>
    <xf numFmtId="1" fontId="10" fillId="0" borderId="7" xfId="0" applyNumberFormat="1" applyFont="1" applyBorder="1"/>
    <xf numFmtId="4" fontId="10" fillId="0" borderId="7" xfId="0" applyNumberFormat="1" applyFont="1" applyBorder="1"/>
    <xf numFmtId="2" fontId="10" fillId="0" borderId="12" xfId="0" applyNumberFormat="1" applyFont="1" applyBorder="1"/>
    <xf numFmtId="1" fontId="10" fillId="0" borderId="12" xfId="0" applyNumberFormat="1" applyFont="1" applyBorder="1"/>
    <xf numFmtId="4" fontId="10" fillId="0" borderId="12" xfId="0" applyNumberFormat="1" applyFont="1" applyBorder="1"/>
    <xf numFmtId="2" fontId="10" fillId="0" borderId="6" xfId="0" applyNumberFormat="1" applyFont="1" applyBorder="1"/>
    <xf numFmtId="1" fontId="10" fillId="0" borderId="6" xfId="0" applyNumberFormat="1" applyFont="1" applyBorder="1"/>
    <xf numFmtId="4" fontId="10" fillId="0" borderId="6" xfId="0" applyNumberFormat="1" applyFont="1" applyBorder="1"/>
    <xf numFmtId="49" fontId="10" fillId="0" borderId="15" xfId="0" applyNumberFormat="1" applyFont="1" applyBorder="1" applyAlignment="1">
      <alignment horizontal="left"/>
    </xf>
    <xf numFmtId="49" fontId="10" fillId="0" borderId="7" xfId="0" applyNumberFormat="1" applyFont="1" applyBorder="1" applyAlignment="1">
      <alignment horizontal="center"/>
    </xf>
    <xf numFmtId="49" fontId="10" fillId="0" borderId="19" xfId="0" applyNumberFormat="1" applyFont="1" applyBorder="1" applyAlignment="1">
      <alignment horizontal="center"/>
    </xf>
    <xf numFmtId="4" fontId="10" fillId="0" borderId="19" xfId="0" applyNumberFormat="1" applyFont="1" applyBorder="1"/>
    <xf numFmtId="2" fontId="10" fillId="0" borderId="21" xfId="0" applyNumberFormat="1" applyFont="1" applyBorder="1"/>
    <xf numFmtId="1" fontId="10" fillId="0" borderId="21" xfId="0" applyNumberFormat="1" applyFont="1" applyBorder="1"/>
    <xf numFmtId="4" fontId="10" fillId="0" borderId="22" xfId="0" applyNumberFormat="1" applyFont="1" applyBorder="1"/>
    <xf numFmtId="0" fontId="10" fillId="0" borderId="31" xfId="0" applyFont="1" applyBorder="1" applyAlignment="1">
      <alignment horizontal="center" vertical="center" wrapText="1"/>
    </xf>
    <xf numFmtId="49" fontId="10" fillId="0" borderId="28" xfId="0" applyNumberFormat="1" applyFont="1" applyBorder="1" applyAlignment="1">
      <alignment horizontal="left"/>
    </xf>
    <xf numFmtId="49" fontId="10" fillId="0" borderId="10" xfId="0" applyNumberFormat="1" applyFont="1" applyBorder="1" applyAlignment="1">
      <alignment horizontal="left"/>
    </xf>
    <xf numFmtId="2" fontId="2" fillId="0" borderId="7" xfId="0" applyNumberFormat="1" applyFont="1" applyBorder="1" applyAlignment="1">
      <alignment horizontal="right"/>
    </xf>
    <xf numFmtId="1" fontId="10" fillId="0" borderId="7" xfId="0" applyNumberFormat="1" applyFont="1" applyBorder="1" applyAlignment="1">
      <alignment horizontal="right"/>
    </xf>
    <xf numFmtId="49" fontId="10" fillId="3" borderId="13" xfId="0" applyNumberFormat="1" applyFont="1" applyFill="1" applyBorder="1" applyAlignment="1">
      <alignment horizontal="left"/>
    </xf>
    <xf numFmtId="49" fontId="10" fillId="3" borderId="15" xfId="0" applyNumberFormat="1" applyFont="1" applyFill="1" applyBorder="1" applyAlignment="1">
      <alignment horizontal="left"/>
    </xf>
    <xf numFmtId="0" fontId="5" fillId="0" borderId="6" xfId="0" applyFont="1" applyBorder="1"/>
    <xf numFmtId="0" fontId="5" fillId="0" borderId="8" xfId="0" applyFont="1" applyBorder="1"/>
    <xf numFmtId="0" fontId="5" fillId="0" borderId="9" xfId="0" applyFont="1" applyBorder="1"/>
    <xf numFmtId="0" fontId="2" fillId="0" borderId="0" xfId="0" applyFont="1" applyAlignment="1">
      <alignment wrapText="1"/>
    </xf>
    <xf numFmtId="2" fontId="2" fillId="0" borderId="0" xfId="0" applyNumberFormat="1" applyFont="1" applyAlignment="1">
      <alignment horizontal="right"/>
    </xf>
    <xf numFmtId="2" fontId="2" fillId="0" borderId="6" xfId="0" applyNumberFormat="1" applyFont="1" applyBorder="1" applyAlignment="1">
      <alignment horizontal="right"/>
    </xf>
    <xf numFmtId="4" fontId="20" fillId="3" borderId="7" xfId="0" applyNumberFormat="1" applyFont="1" applyFill="1" applyBorder="1"/>
    <xf numFmtId="3" fontId="20" fillId="3" borderId="7" xfId="0" applyNumberFormat="1" applyFont="1" applyFill="1" applyBorder="1"/>
    <xf numFmtId="0" fontId="20" fillId="0" borderId="0" xfId="0" applyFont="1" applyAlignment="1">
      <alignment vertical="center"/>
    </xf>
    <xf numFmtId="0" fontId="2" fillId="0" borderId="7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41" xfId="0" applyFont="1" applyBorder="1" applyAlignment="1">
      <alignment horizontal="center"/>
    </xf>
    <xf numFmtId="0" fontId="2" fillId="0" borderId="17" xfId="0" applyFont="1" applyBorder="1" applyAlignment="1">
      <alignment horizontal="left"/>
    </xf>
    <xf numFmtId="4" fontId="2" fillId="0" borderId="42" xfId="0" applyNumberFormat="1" applyFont="1" applyBorder="1"/>
    <xf numFmtId="4" fontId="2" fillId="3" borderId="15" xfId="0" applyNumberFormat="1" applyFont="1" applyFill="1" applyBorder="1"/>
    <xf numFmtId="175" fontId="2" fillId="0" borderId="11" xfId="0" applyNumberFormat="1" applyFont="1" applyBorder="1" applyAlignment="1">
      <alignment horizontal="center"/>
    </xf>
    <xf numFmtId="0" fontId="2" fillId="0" borderId="18" xfId="0" applyFont="1" applyBorder="1" applyAlignment="1">
      <alignment horizontal="left"/>
    </xf>
    <xf numFmtId="4" fontId="2" fillId="0" borderId="19" xfId="0" applyNumberFormat="1" applyFont="1" applyBorder="1"/>
    <xf numFmtId="0" fontId="2" fillId="0" borderId="20" xfId="0" applyFont="1" applyBorder="1" applyAlignment="1">
      <alignment horizontal="left"/>
    </xf>
    <xf numFmtId="0" fontId="5" fillId="0" borderId="29" xfId="0" applyFont="1" applyBorder="1" applyAlignment="1">
      <alignment horizontal="center"/>
    </xf>
    <xf numFmtId="0" fontId="2" fillId="0" borderId="21" xfId="0" applyFont="1" applyBorder="1"/>
    <xf numFmtId="4" fontId="2" fillId="0" borderId="22" xfId="0" applyNumberFormat="1" applyFont="1" applyBorder="1"/>
    <xf numFmtId="0" fontId="2" fillId="0" borderId="17" xfId="0" applyFont="1" applyBorder="1"/>
    <xf numFmtId="4" fontId="2" fillId="0" borderId="43" xfId="0" applyNumberFormat="1" applyFont="1" applyBorder="1"/>
    <xf numFmtId="0" fontId="2" fillId="0" borderId="44" xfId="0" applyFont="1" applyBorder="1" applyAlignment="1">
      <alignment horizontal="left"/>
    </xf>
    <xf numFmtId="0" fontId="2" fillId="0" borderId="45" xfId="0" applyFont="1" applyBorder="1" applyAlignment="1">
      <alignment horizontal="left"/>
    </xf>
    <xf numFmtId="0" fontId="2" fillId="0" borderId="39" xfId="0" applyFont="1" applyBorder="1" applyAlignment="1">
      <alignment horizontal="left"/>
    </xf>
    <xf numFmtId="4" fontId="2" fillId="0" borderId="25" xfId="0" applyNumberFormat="1" applyFont="1" applyBorder="1"/>
    <xf numFmtId="175" fontId="2" fillId="0" borderId="18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43" xfId="0" applyFont="1" applyBorder="1" applyAlignment="1">
      <alignment horizontal="left"/>
    </xf>
    <xf numFmtId="175" fontId="2" fillId="0" borderId="20" xfId="0" applyNumberFormat="1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46" xfId="0" applyFont="1" applyBorder="1" applyAlignment="1">
      <alignment horizontal="center" vertical="center" wrapText="1"/>
    </xf>
    <xf numFmtId="4" fontId="6" fillId="0" borderId="6" xfId="0" applyNumberFormat="1" applyFont="1" applyBorder="1"/>
    <xf numFmtId="168" fontId="13" fillId="0" borderId="7" xfId="0" applyNumberFormat="1" applyFont="1" applyBorder="1" applyAlignment="1">
      <alignment horizontal="center"/>
    </xf>
    <xf numFmtId="0" fontId="11" fillId="0" borderId="0" xfId="0" applyFont="1" applyAlignment="1">
      <alignment vertical="top"/>
    </xf>
    <xf numFmtId="176" fontId="2" fillId="0" borderId="7" xfId="0" applyNumberFormat="1" applyFont="1" applyBorder="1" applyAlignment="1">
      <alignment horizontal="center"/>
    </xf>
    <xf numFmtId="176" fontId="2" fillId="0" borderId="7" xfId="0" applyNumberFormat="1" applyFont="1" applyBorder="1" applyAlignment="1">
      <alignment horizontal="center" vertical="center"/>
    </xf>
    <xf numFmtId="0" fontId="2" fillId="0" borderId="37" xfId="5" applyFont="1" applyBorder="1" applyAlignment="1">
      <alignment horizontal="center" vertical="center" wrapText="1"/>
    </xf>
    <xf numFmtId="0" fontId="2" fillId="0" borderId="38" xfId="5" applyFont="1" applyBorder="1" applyAlignment="1">
      <alignment horizontal="center" vertical="center" wrapText="1"/>
    </xf>
    <xf numFmtId="2" fontId="2" fillId="0" borderId="23" xfId="5" applyNumberFormat="1" applyFont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0" borderId="7" xfId="5" applyFont="1" applyBorder="1" applyAlignment="1">
      <alignment horizontal="left" vertical="center"/>
    </xf>
    <xf numFmtId="0" fontId="2" fillId="0" borderId="7" xfId="5" applyFont="1" applyBorder="1" applyAlignment="1">
      <alignment horizontal="right" vertical="center"/>
    </xf>
    <xf numFmtId="2" fontId="2" fillId="0" borderId="7" xfId="5" applyNumberFormat="1" applyFont="1" applyBorder="1" applyAlignment="1">
      <alignment horizontal="right" vertical="center"/>
    </xf>
    <xf numFmtId="0" fontId="5" fillId="0" borderId="7" xfId="5" applyFont="1" applyBorder="1" applyAlignment="1">
      <alignment horizontal="left" vertical="center"/>
    </xf>
    <xf numFmtId="0" fontId="2" fillId="0" borderId="50" xfId="0" applyFont="1" applyBorder="1"/>
    <xf numFmtId="0" fontId="2" fillId="0" borderId="48" xfId="5" applyFont="1" applyBorder="1" applyAlignment="1">
      <alignment horizontal="center" vertical="center" wrapText="1"/>
    </xf>
    <xf numFmtId="0" fontId="2" fillId="0" borderId="49" xfId="5" applyFont="1" applyBorder="1" applyAlignment="1">
      <alignment horizontal="center" vertical="center" wrapText="1"/>
    </xf>
    <xf numFmtId="175" fontId="2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175" fontId="20" fillId="0" borderId="7" xfId="0" applyNumberFormat="1" applyFont="1" applyBorder="1" applyAlignment="1">
      <alignment horizontal="center"/>
    </xf>
    <xf numFmtId="0" fontId="10" fillId="0" borderId="15" xfId="0" applyFont="1" applyBorder="1" applyAlignment="1">
      <alignment horizontal="left"/>
    </xf>
    <xf numFmtId="168" fontId="10" fillId="0" borderId="7" xfId="2" applyNumberFormat="1" applyFont="1" applyFill="1" applyBorder="1" applyAlignment="1">
      <alignment horizontal="center" vertical="center"/>
    </xf>
    <xf numFmtId="168" fontId="20" fillId="0" borderId="7" xfId="0" applyNumberFormat="1" applyFont="1" applyBorder="1" applyAlignment="1">
      <alignment horizontal="center"/>
    </xf>
    <xf numFmtId="0" fontId="19" fillId="0" borderId="9" xfId="0" applyFont="1" applyBorder="1" applyAlignment="1">
      <alignment horizontal="center" vertical="center"/>
    </xf>
    <xf numFmtId="0" fontId="2" fillId="0" borderId="8" xfId="0" quotePrefix="1" applyFont="1" applyBorder="1"/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" fontId="6" fillId="0" borderId="9" xfId="0" applyNumberFormat="1" applyFont="1" applyBorder="1"/>
    <xf numFmtId="0" fontId="10" fillId="0" borderId="1" xfId="0" applyFont="1" applyBorder="1" applyAlignment="1">
      <alignment horizontal="center" vertical="center" wrapText="1"/>
    </xf>
    <xf numFmtId="168" fontId="10" fillId="0" borderId="0" xfId="2" applyNumberFormat="1" applyFont="1" applyAlignment="1">
      <alignment horizontal="center" vertical="center"/>
    </xf>
    <xf numFmtId="49" fontId="10" fillId="0" borderId="7" xfId="0" applyNumberFormat="1" applyFont="1" applyBorder="1" applyAlignment="1">
      <alignment horizontal="left"/>
    </xf>
    <xf numFmtId="49" fontId="10" fillId="0" borderId="12" xfId="0" applyNumberFormat="1" applyFont="1" applyBorder="1" applyAlignment="1">
      <alignment horizontal="left"/>
    </xf>
    <xf numFmtId="49" fontId="10" fillId="0" borderId="6" xfId="0" applyNumberFormat="1" applyFont="1" applyBorder="1" applyAlignment="1">
      <alignment horizontal="left"/>
    </xf>
    <xf numFmtId="49" fontId="10" fillId="0" borderId="18" xfId="0" applyNumberFormat="1" applyFont="1" applyBorder="1" applyAlignment="1">
      <alignment horizontal="left"/>
    </xf>
    <xf numFmtId="49" fontId="10" fillId="0" borderId="20" xfId="0" applyNumberFormat="1" applyFont="1" applyBorder="1" applyAlignment="1">
      <alignment horizontal="left"/>
    </xf>
    <xf numFmtId="168" fontId="10" fillId="0" borderId="1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168" fontId="24" fillId="0" borderId="7" xfId="0" applyNumberFormat="1" applyFont="1" applyBorder="1" applyAlignment="1">
      <alignment horizontal="center" vertical="center"/>
    </xf>
    <xf numFmtId="168" fontId="10" fillId="0" borderId="6" xfId="0" applyNumberFormat="1" applyFont="1" applyBorder="1" applyAlignment="1">
      <alignment horizontal="center" vertical="center"/>
    </xf>
    <xf numFmtId="168" fontId="10" fillId="0" borderId="51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/>
    </xf>
    <xf numFmtId="168" fontId="10" fillId="0" borderId="7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3" fontId="2" fillId="0" borderId="24" xfId="0" applyNumberFormat="1" applyFont="1" applyBorder="1" applyAlignment="1">
      <alignment vertical="center" wrapText="1"/>
    </xf>
    <xf numFmtId="3" fontId="2" fillId="0" borderId="18" xfId="0" applyNumberFormat="1" applyFont="1" applyBorder="1" applyAlignment="1">
      <alignment horizontal="center" vertical="center" wrapText="1"/>
    </xf>
    <xf numFmtId="176" fontId="20" fillId="0" borderId="11" xfId="0" applyNumberFormat="1" applyFont="1" applyBorder="1" applyAlignment="1">
      <alignment horizontal="center" vertical="center"/>
    </xf>
    <xf numFmtId="168" fontId="2" fillId="0" borderId="18" xfId="0" applyNumberFormat="1" applyFont="1" applyBorder="1" applyAlignment="1">
      <alignment horizontal="center" vertical="center" wrapText="1"/>
    </xf>
    <xf numFmtId="3" fontId="2" fillId="0" borderId="20" xfId="0" applyNumberFormat="1" applyFont="1" applyBorder="1" applyAlignment="1">
      <alignment horizontal="center" vertical="center" wrapText="1"/>
    </xf>
    <xf numFmtId="3" fontId="2" fillId="0" borderId="21" xfId="0" applyNumberFormat="1" applyFont="1" applyBorder="1" applyAlignment="1">
      <alignment horizontal="center" vertical="center" wrapText="1"/>
    </xf>
    <xf numFmtId="3" fontId="2" fillId="0" borderId="53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vertical="center" wrapText="1"/>
    </xf>
    <xf numFmtId="3" fontId="2" fillId="0" borderId="32" xfId="0" applyNumberFormat="1" applyFont="1" applyBorder="1" applyAlignment="1">
      <alignment horizontal="center" vertical="center" wrapText="1"/>
    </xf>
    <xf numFmtId="3" fontId="2" fillId="0" borderId="18" xfId="0" applyNumberFormat="1" applyFont="1" applyBorder="1" applyAlignment="1">
      <alignment horizontal="center"/>
    </xf>
    <xf numFmtId="168" fontId="2" fillId="0" borderId="18" xfId="0" applyNumberFormat="1" applyFont="1" applyBorder="1" applyAlignment="1">
      <alignment horizontal="center"/>
    </xf>
    <xf numFmtId="3" fontId="2" fillId="0" borderId="20" xfId="0" applyNumberFormat="1" applyFont="1" applyBorder="1" applyAlignment="1">
      <alignment horizontal="center"/>
    </xf>
    <xf numFmtId="3" fontId="2" fillId="0" borderId="55" xfId="0" applyNumberFormat="1" applyFont="1" applyBorder="1" applyAlignment="1">
      <alignment horizontal="center"/>
    </xf>
    <xf numFmtId="3" fontId="2" fillId="0" borderId="21" xfId="0" applyNumberFormat="1" applyFont="1" applyBorder="1" applyAlignment="1">
      <alignment horizontal="center"/>
    </xf>
    <xf numFmtId="3" fontId="2" fillId="0" borderId="16" xfId="0" applyNumberFormat="1" applyFont="1" applyBorder="1" applyAlignment="1">
      <alignment horizontal="left" vertical="center"/>
    </xf>
    <xf numFmtId="3" fontId="2" fillId="0" borderId="18" xfId="0" applyNumberFormat="1" applyFont="1" applyBorder="1" applyAlignment="1">
      <alignment horizontal="left" vertical="center"/>
    </xf>
    <xf numFmtId="3" fontId="2" fillId="0" borderId="20" xfId="0" applyNumberFormat="1" applyFont="1" applyBorder="1" applyAlignment="1">
      <alignment horizontal="left" vertical="center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vertical="center"/>
    </xf>
    <xf numFmtId="3" fontId="2" fillId="0" borderId="17" xfId="0" applyNumberFormat="1" applyFont="1" applyBorder="1" applyAlignment="1">
      <alignment vertical="center" wrapText="1"/>
    </xf>
    <xf numFmtId="2" fontId="2" fillId="0" borderId="18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4" fontId="2" fillId="0" borderId="17" xfId="0" applyNumberFormat="1" applyFont="1" applyBorder="1"/>
    <xf numFmtId="4" fontId="2" fillId="0" borderId="21" xfId="0" applyNumberFormat="1" applyFont="1" applyBorder="1"/>
    <xf numFmtId="4" fontId="2" fillId="0" borderId="39" xfId="0" applyNumberFormat="1" applyFont="1" applyBorder="1"/>
    <xf numFmtId="175" fontId="2" fillId="0" borderId="19" xfId="0" applyNumberFormat="1" applyFont="1" applyBorder="1" applyAlignment="1">
      <alignment horizontal="center"/>
    </xf>
    <xf numFmtId="175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14" fontId="15" fillId="0" borderId="0" xfId="6" applyNumberFormat="1"/>
    <xf numFmtId="3" fontId="2" fillId="0" borderId="42" xfId="0" applyNumberFormat="1" applyFont="1" applyBorder="1" applyAlignment="1">
      <alignment horizontal="right" vertical="center"/>
    </xf>
    <xf numFmtId="3" fontId="2" fillId="0" borderId="19" xfId="0" applyNumberFormat="1" applyFont="1" applyBorder="1" applyAlignment="1">
      <alignment horizontal="right" vertical="center"/>
    </xf>
    <xf numFmtId="3" fontId="2" fillId="0" borderId="22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175" fontId="2" fillId="4" borderId="7" xfId="0" applyNumberFormat="1" applyFont="1" applyFill="1" applyBorder="1" applyAlignment="1">
      <alignment horizontal="center"/>
    </xf>
    <xf numFmtId="4" fontId="2" fillId="4" borderId="6" xfId="0" applyNumberFormat="1" applyFont="1" applyFill="1" applyBorder="1"/>
    <xf numFmtId="173" fontId="2" fillId="3" borderId="6" xfId="0" applyNumberFormat="1" applyFont="1" applyFill="1" applyBorder="1"/>
    <xf numFmtId="0" fontId="20" fillId="0" borderId="6" xfId="0" applyFont="1" applyBorder="1"/>
    <xf numFmtId="0" fontId="20" fillId="0" borderId="7" xfId="0" applyFont="1" applyBorder="1"/>
    <xf numFmtId="0" fontId="20" fillId="0" borderId="6" xfId="0" applyFont="1" applyBorder="1" applyAlignment="1">
      <alignment horizontal="center"/>
    </xf>
    <xf numFmtId="173" fontId="20" fillId="3" borderId="7" xfId="0" applyNumberFormat="1" applyFont="1" applyFill="1" applyBorder="1"/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9" fillId="2" borderId="40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29" xfId="0" applyFont="1" applyFill="1" applyBorder="1" applyAlignment="1">
      <alignment horizontal="center"/>
    </xf>
    <xf numFmtId="0" fontId="19" fillId="2" borderId="30" xfId="0" applyFont="1" applyFill="1" applyBorder="1" applyAlignment="1">
      <alignment horizontal="center"/>
    </xf>
    <xf numFmtId="0" fontId="19" fillId="2" borderId="41" xfId="0" applyFont="1" applyFill="1" applyBorder="1" applyAlignment="1">
      <alignment horizontal="center"/>
    </xf>
    <xf numFmtId="0" fontId="19" fillId="2" borderId="52" xfId="0" applyFont="1" applyFill="1" applyBorder="1" applyAlignment="1">
      <alignment horizontal="center"/>
    </xf>
    <xf numFmtId="175" fontId="2" fillId="0" borderId="7" xfId="0" applyNumberFormat="1" applyFont="1" applyBorder="1" applyAlignment="1">
      <alignment horizontal="center" vertical="center"/>
    </xf>
    <xf numFmtId="0" fontId="19" fillId="2" borderId="14" xfId="0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4" fontId="2" fillId="3" borderId="12" xfId="0" applyNumberFormat="1" applyFont="1" applyFill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3" fontId="2" fillId="3" borderId="12" xfId="0" applyNumberFormat="1" applyFont="1" applyFill="1" applyBorder="1" applyAlignment="1">
      <alignment vertical="center"/>
    </xf>
    <xf numFmtId="3" fontId="2" fillId="3" borderId="6" xfId="0" applyNumberFormat="1" applyFont="1" applyFill="1" applyBorder="1" applyAlignment="1">
      <alignment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8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4" fontId="2" fillId="0" borderId="38" xfId="0" applyNumberFormat="1" applyFont="1" applyBorder="1" applyAlignment="1">
      <alignment vertical="center"/>
    </xf>
    <xf numFmtId="4" fontId="2" fillId="0" borderId="39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vertical="center" wrapText="1"/>
    </xf>
    <xf numFmtId="3" fontId="2" fillId="0" borderId="13" xfId="0" applyNumberFormat="1" applyFont="1" applyBorder="1" applyAlignment="1">
      <alignment vertical="center" wrapText="1"/>
    </xf>
    <xf numFmtId="3" fontId="2" fillId="0" borderId="15" xfId="0" applyNumberFormat="1" applyFont="1" applyBorder="1" applyAlignment="1">
      <alignment vertical="center" wrapText="1"/>
    </xf>
    <xf numFmtId="0" fontId="19" fillId="2" borderId="26" xfId="0" applyFont="1" applyFill="1" applyBorder="1" applyAlignment="1">
      <alignment horizontal="center" vertical="top" wrapText="1"/>
    </xf>
    <xf numFmtId="0" fontId="19" fillId="2" borderId="33" xfId="0" applyFont="1" applyFill="1" applyBorder="1" applyAlignment="1">
      <alignment horizontal="center" vertical="top" wrapText="1"/>
    </xf>
    <xf numFmtId="0" fontId="19" fillId="2" borderId="9" xfId="0" applyFont="1" applyFill="1" applyBorder="1" applyAlignment="1">
      <alignment horizontal="center" vertical="top" wrapText="1"/>
    </xf>
    <xf numFmtId="0" fontId="19" fillId="2" borderId="47" xfId="0" applyFont="1" applyFill="1" applyBorder="1" applyAlignment="1">
      <alignment horizontal="center" vertical="top" wrapText="1"/>
    </xf>
    <xf numFmtId="3" fontId="2" fillId="0" borderId="34" xfId="0" applyNumberFormat="1" applyFont="1" applyBorder="1" applyAlignment="1">
      <alignment vertical="center" wrapText="1"/>
    </xf>
    <xf numFmtId="3" fontId="2" fillId="0" borderId="35" xfId="0" applyNumberFormat="1" applyFont="1" applyBorder="1" applyAlignment="1">
      <alignment vertical="center" wrapText="1"/>
    </xf>
    <xf numFmtId="3" fontId="2" fillId="0" borderId="36" xfId="0" applyNumberFormat="1" applyFont="1" applyBorder="1" applyAlignment="1">
      <alignment vertical="center" wrapText="1"/>
    </xf>
    <xf numFmtId="176" fontId="2" fillId="0" borderId="11" xfId="0" applyNumberFormat="1" applyFont="1" applyBorder="1" applyAlignment="1">
      <alignment horizontal="center" vertical="center"/>
    </xf>
    <xf numFmtId="3" fontId="2" fillId="0" borderId="16" xfId="0" applyNumberFormat="1" applyFont="1" applyBorder="1" applyAlignment="1">
      <alignment vertical="center" wrapText="1"/>
    </xf>
    <xf numFmtId="3" fontId="2" fillId="0" borderId="17" xfId="0" applyNumberFormat="1" applyFont="1" applyBorder="1" applyAlignment="1">
      <alignment vertical="center" wrapText="1"/>
    </xf>
    <xf numFmtId="1" fontId="2" fillId="0" borderId="23" xfId="0" applyNumberFormat="1" applyFont="1" applyBorder="1" applyAlignment="1">
      <alignment horizontal="right" vertical="center"/>
    </xf>
    <xf numFmtId="1" fontId="2" fillId="0" borderId="24" xfId="0" applyNumberFormat="1" applyFont="1" applyBorder="1" applyAlignment="1">
      <alignment horizontal="right" vertical="center"/>
    </xf>
    <xf numFmtId="1" fontId="2" fillId="0" borderId="2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  <xf numFmtId="176" fontId="2" fillId="0" borderId="43" xfId="0" applyNumberFormat="1" applyFont="1" applyBorder="1" applyAlignment="1">
      <alignment horizontal="center" vertical="center"/>
    </xf>
    <xf numFmtId="3" fontId="2" fillId="0" borderId="54" xfId="0" applyNumberFormat="1" applyFont="1" applyBorder="1" applyAlignment="1">
      <alignment vertical="center" wrapText="1"/>
    </xf>
    <xf numFmtId="3" fontId="2" fillId="0" borderId="26" xfId="0" applyNumberFormat="1" applyFont="1" applyBorder="1" applyAlignment="1">
      <alignment vertical="center" wrapText="1"/>
    </xf>
    <xf numFmtId="3" fontId="2" fillId="0" borderId="27" xfId="0" applyNumberFormat="1" applyFont="1" applyBorder="1" applyAlignment="1">
      <alignment vertical="center" wrapText="1"/>
    </xf>
    <xf numFmtId="3" fontId="2" fillId="0" borderId="21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3" fontId="2" fillId="0" borderId="54" xfId="0" applyNumberFormat="1" applyFont="1" applyBorder="1" applyAlignment="1">
      <alignment vertical="center"/>
    </xf>
    <xf numFmtId="3" fontId="2" fillId="0" borderId="26" xfId="0" applyNumberFormat="1" applyFont="1" applyBorder="1" applyAlignment="1">
      <alignment vertical="center"/>
    </xf>
    <xf numFmtId="3" fontId="2" fillId="0" borderId="27" xfId="0" applyNumberFormat="1" applyFont="1" applyBorder="1" applyAlignment="1">
      <alignment vertical="center"/>
    </xf>
    <xf numFmtId="3" fontId="2" fillId="0" borderId="16" xfId="0" applyNumberFormat="1" applyFont="1" applyBorder="1" applyAlignment="1">
      <alignment vertical="center"/>
    </xf>
    <xf numFmtId="3" fontId="2" fillId="0" borderId="17" xfId="0" applyNumberFormat="1" applyFont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top" wrapText="1"/>
    </xf>
    <xf numFmtId="0" fontId="19" fillId="2" borderId="52" xfId="0" applyFont="1" applyFill="1" applyBorder="1" applyAlignment="1">
      <alignment horizontal="center" vertical="top" wrapText="1"/>
    </xf>
    <xf numFmtId="3" fontId="2" fillId="0" borderId="44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0" fontId="23" fillId="2" borderId="4" xfId="0" applyFont="1" applyFill="1" applyBorder="1" applyAlignment="1">
      <alignment horizontal="center"/>
    </xf>
    <xf numFmtId="0" fontId="23" fillId="2" borderId="31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0" fontId="23" fillId="2" borderId="0" xfId="0" applyFont="1" applyFill="1" applyAlignment="1">
      <alignment horizontal="center"/>
    </xf>
    <xf numFmtId="0" fontId="23" fillId="2" borderId="32" xfId="0" applyFont="1" applyFill="1" applyBorder="1" applyAlignment="1">
      <alignment horizontal="center"/>
    </xf>
    <xf numFmtId="0" fontId="9" fillId="0" borderId="0" xfId="0" applyFont="1" applyAlignment="1">
      <alignment horizontal="center" vertical="top"/>
    </xf>
    <xf numFmtId="49" fontId="23" fillId="2" borderId="13" xfId="0" applyNumberFormat="1" applyFont="1" applyFill="1" applyBorder="1" applyAlignment="1">
      <alignment horizontal="center"/>
    </xf>
    <xf numFmtId="49" fontId="23" fillId="2" borderId="15" xfId="0" applyNumberFormat="1" applyFont="1" applyFill="1" applyBorder="1" applyAlignment="1">
      <alignment horizontal="center"/>
    </xf>
    <xf numFmtId="0" fontId="2" fillId="5" borderId="7" xfId="5" applyFont="1" applyFill="1" applyBorder="1" applyAlignment="1">
      <alignment horizontal="center" vertical="center"/>
    </xf>
    <xf numFmtId="0" fontId="2" fillId="0" borderId="48" xfId="5" applyFont="1" applyBorder="1" applyAlignment="1">
      <alignment horizontal="center" vertical="center" wrapText="1"/>
    </xf>
    <xf numFmtId="0" fontId="2" fillId="0" borderId="49" xfId="5" applyFont="1" applyBorder="1" applyAlignment="1">
      <alignment horizontal="center" vertical="center" wrapText="1"/>
    </xf>
    <xf numFmtId="49" fontId="19" fillId="2" borderId="31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horizontal="center" vertical="center"/>
    </xf>
  </cellXfs>
  <cellStyles count="7">
    <cellStyle name="Normal 2" xfId="5" xr:uid="{00000000-0005-0000-0000-000000000000}"/>
    <cellStyle name="Гиперссылка" xfId="6" builtinId="8"/>
    <cellStyle name="Обычный" xfId="0" builtinId="0"/>
    <cellStyle name="Обычный_3M-PR117" xfId="3" xr:uid="{00000000-0005-0000-0000-000003000000}"/>
    <cellStyle name="Финансовый" xfId="2" builtinId="3"/>
    <cellStyle name="Финансовый [0]_3M" xfId="4" xr:uid="{00000000-0005-0000-0000-000006000000}"/>
    <cellStyle name="Финансовый_Общ. - 22.07" xfId="1" xr:uid="{00000000-0005-0000-0000-000007000000}"/>
  </cellStyles>
  <dxfs count="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4.jpeg"/><Relationship Id="rId18" Type="http://schemas.openxmlformats.org/officeDocument/2006/relationships/image" Target="../media/image19.png"/><Relationship Id="rId26" Type="http://schemas.openxmlformats.org/officeDocument/2006/relationships/image" Target="../media/image27.png"/><Relationship Id="rId39" Type="http://schemas.openxmlformats.org/officeDocument/2006/relationships/image" Target="../media/image40.png"/><Relationship Id="rId3" Type="http://schemas.openxmlformats.org/officeDocument/2006/relationships/image" Target="../media/image4.jpeg"/><Relationship Id="rId21" Type="http://schemas.openxmlformats.org/officeDocument/2006/relationships/image" Target="../media/image22.png"/><Relationship Id="rId34" Type="http://schemas.openxmlformats.org/officeDocument/2006/relationships/image" Target="../media/image35.png"/><Relationship Id="rId42" Type="http://schemas.openxmlformats.org/officeDocument/2006/relationships/image" Target="../media/image43.png"/><Relationship Id="rId47" Type="http://schemas.openxmlformats.org/officeDocument/2006/relationships/image" Target="../media/image48.png"/><Relationship Id="rId50" Type="http://schemas.openxmlformats.org/officeDocument/2006/relationships/image" Target="../media/image51.pn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17" Type="http://schemas.openxmlformats.org/officeDocument/2006/relationships/image" Target="../media/image18.png"/><Relationship Id="rId25" Type="http://schemas.openxmlformats.org/officeDocument/2006/relationships/image" Target="../media/image26.png"/><Relationship Id="rId33" Type="http://schemas.openxmlformats.org/officeDocument/2006/relationships/image" Target="../media/image34.png"/><Relationship Id="rId38" Type="http://schemas.openxmlformats.org/officeDocument/2006/relationships/image" Target="../media/image39.png"/><Relationship Id="rId46" Type="http://schemas.openxmlformats.org/officeDocument/2006/relationships/image" Target="../media/image47.png"/><Relationship Id="rId2" Type="http://schemas.openxmlformats.org/officeDocument/2006/relationships/image" Target="../media/image3.jpeg"/><Relationship Id="rId16" Type="http://schemas.openxmlformats.org/officeDocument/2006/relationships/image" Target="../media/image17.jpeg"/><Relationship Id="rId20" Type="http://schemas.openxmlformats.org/officeDocument/2006/relationships/image" Target="../media/image21.png"/><Relationship Id="rId29" Type="http://schemas.openxmlformats.org/officeDocument/2006/relationships/image" Target="../media/image30.png"/><Relationship Id="rId41" Type="http://schemas.openxmlformats.org/officeDocument/2006/relationships/image" Target="../media/image42.png"/><Relationship Id="rId1" Type="http://schemas.openxmlformats.org/officeDocument/2006/relationships/image" Target="../media/image2.pn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24" Type="http://schemas.openxmlformats.org/officeDocument/2006/relationships/image" Target="../media/image25.png"/><Relationship Id="rId32" Type="http://schemas.openxmlformats.org/officeDocument/2006/relationships/image" Target="../media/image33.png"/><Relationship Id="rId37" Type="http://schemas.openxmlformats.org/officeDocument/2006/relationships/image" Target="../media/image38.png"/><Relationship Id="rId40" Type="http://schemas.openxmlformats.org/officeDocument/2006/relationships/image" Target="../media/image41.png"/><Relationship Id="rId45" Type="http://schemas.openxmlformats.org/officeDocument/2006/relationships/image" Target="../media/image46.png"/><Relationship Id="rId53" Type="http://schemas.openxmlformats.org/officeDocument/2006/relationships/image" Target="../media/image54.png"/><Relationship Id="rId5" Type="http://schemas.openxmlformats.org/officeDocument/2006/relationships/image" Target="../media/image6.png"/><Relationship Id="rId15" Type="http://schemas.openxmlformats.org/officeDocument/2006/relationships/image" Target="../media/image16.jpeg"/><Relationship Id="rId23" Type="http://schemas.openxmlformats.org/officeDocument/2006/relationships/image" Target="../media/image24.png"/><Relationship Id="rId28" Type="http://schemas.openxmlformats.org/officeDocument/2006/relationships/image" Target="../media/image29.png"/><Relationship Id="rId36" Type="http://schemas.openxmlformats.org/officeDocument/2006/relationships/image" Target="../media/image37.png"/><Relationship Id="rId49" Type="http://schemas.openxmlformats.org/officeDocument/2006/relationships/image" Target="../media/image50.png"/><Relationship Id="rId10" Type="http://schemas.openxmlformats.org/officeDocument/2006/relationships/image" Target="../media/image11.jpeg"/><Relationship Id="rId19" Type="http://schemas.openxmlformats.org/officeDocument/2006/relationships/image" Target="../media/image20.png"/><Relationship Id="rId31" Type="http://schemas.openxmlformats.org/officeDocument/2006/relationships/image" Target="../media/image32.png"/><Relationship Id="rId44" Type="http://schemas.openxmlformats.org/officeDocument/2006/relationships/image" Target="../media/image45.png"/><Relationship Id="rId52" Type="http://schemas.openxmlformats.org/officeDocument/2006/relationships/image" Target="../media/image53.png"/><Relationship Id="rId4" Type="http://schemas.openxmlformats.org/officeDocument/2006/relationships/image" Target="../media/image5.jpeg"/><Relationship Id="rId9" Type="http://schemas.openxmlformats.org/officeDocument/2006/relationships/image" Target="../media/image10.jpeg"/><Relationship Id="rId14" Type="http://schemas.openxmlformats.org/officeDocument/2006/relationships/image" Target="../media/image15.jpeg"/><Relationship Id="rId22" Type="http://schemas.openxmlformats.org/officeDocument/2006/relationships/image" Target="../media/image23.png"/><Relationship Id="rId27" Type="http://schemas.openxmlformats.org/officeDocument/2006/relationships/image" Target="../media/image28.png"/><Relationship Id="rId30" Type="http://schemas.openxmlformats.org/officeDocument/2006/relationships/image" Target="../media/image31.png"/><Relationship Id="rId35" Type="http://schemas.openxmlformats.org/officeDocument/2006/relationships/image" Target="../media/image36.png"/><Relationship Id="rId43" Type="http://schemas.openxmlformats.org/officeDocument/2006/relationships/image" Target="../media/image44.png"/><Relationship Id="rId48" Type="http://schemas.openxmlformats.org/officeDocument/2006/relationships/image" Target="../media/image49.png"/><Relationship Id="rId8" Type="http://schemas.openxmlformats.org/officeDocument/2006/relationships/image" Target="../media/image9.jpeg"/><Relationship Id="rId51" Type="http://schemas.openxmlformats.org/officeDocument/2006/relationships/image" Target="../media/image52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61.png"/><Relationship Id="rId13" Type="http://schemas.openxmlformats.org/officeDocument/2006/relationships/image" Target="../media/image66.png"/><Relationship Id="rId18" Type="http://schemas.openxmlformats.org/officeDocument/2006/relationships/image" Target="../media/image71.png"/><Relationship Id="rId3" Type="http://schemas.openxmlformats.org/officeDocument/2006/relationships/image" Target="../media/image56.png"/><Relationship Id="rId21" Type="http://schemas.openxmlformats.org/officeDocument/2006/relationships/image" Target="../media/image74.png"/><Relationship Id="rId7" Type="http://schemas.openxmlformats.org/officeDocument/2006/relationships/image" Target="../media/image60.png"/><Relationship Id="rId12" Type="http://schemas.openxmlformats.org/officeDocument/2006/relationships/image" Target="../media/image65.png"/><Relationship Id="rId17" Type="http://schemas.openxmlformats.org/officeDocument/2006/relationships/image" Target="../media/image70.png"/><Relationship Id="rId2" Type="http://schemas.openxmlformats.org/officeDocument/2006/relationships/image" Target="../media/image55.png"/><Relationship Id="rId16" Type="http://schemas.openxmlformats.org/officeDocument/2006/relationships/image" Target="../media/image69.png"/><Relationship Id="rId20" Type="http://schemas.openxmlformats.org/officeDocument/2006/relationships/image" Target="../media/image73.png"/><Relationship Id="rId1" Type="http://schemas.openxmlformats.org/officeDocument/2006/relationships/image" Target="../media/image2.png"/><Relationship Id="rId6" Type="http://schemas.openxmlformats.org/officeDocument/2006/relationships/image" Target="../media/image59.png"/><Relationship Id="rId11" Type="http://schemas.openxmlformats.org/officeDocument/2006/relationships/image" Target="../media/image64.png"/><Relationship Id="rId5" Type="http://schemas.openxmlformats.org/officeDocument/2006/relationships/image" Target="../media/image58.png"/><Relationship Id="rId15" Type="http://schemas.openxmlformats.org/officeDocument/2006/relationships/image" Target="../media/image68.png"/><Relationship Id="rId23" Type="http://schemas.openxmlformats.org/officeDocument/2006/relationships/image" Target="../media/image76.png"/><Relationship Id="rId10" Type="http://schemas.openxmlformats.org/officeDocument/2006/relationships/image" Target="../media/image63.png"/><Relationship Id="rId19" Type="http://schemas.openxmlformats.org/officeDocument/2006/relationships/image" Target="../media/image72.png"/><Relationship Id="rId4" Type="http://schemas.openxmlformats.org/officeDocument/2006/relationships/image" Target="../media/image57.png"/><Relationship Id="rId9" Type="http://schemas.openxmlformats.org/officeDocument/2006/relationships/image" Target="../media/image62.png"/><Relationship Id="rId14" Type="http://schemas.openxmlformats.org/officeDocument/2006/relationships/image" Target="../media/image67.png"/><Relationship Id="rId22" Type="http://schemas.openxmlformats.org/officeDocument/2006/relationships/image" Target="../media/image7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1038225</xdr:colOff>
      <xdr:row>1</xdr:row>
      <xdr:rowOff>184150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038225" cy="3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373380</xdr:colOff>
      <xdr:row>2</xdr:row>
      <xdr:rowOff>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728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405130</xdr:colOff>
      <xdr:row>2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F3BD2FA-FAE2-4909-BBD9-A6C4A83B2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903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0</xdr:row>
      <xdr:rowOff>6350</xdr:rowOff>
    </xdr:from>
    <xdr:to>
      <xdr:col>2</xdr:col>
      <xdr:colOff>617855</xdr:colOff>
      <xdr:row>2</xdr:row>
      <xdr:rowOff>6350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" y="6350"/>
          <a:ext cx="1119505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430530</xdr:colOff>
      <xdr:row>2</xdr:row>
      <xdr:rowOff>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728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28576</xdr:colOff>
      <xdr:row>40</xdr:row>
      <xdr:rowOff>34925</xdr:rowOff>
    </xdr:from>
    <xdr:to>
      <xdr:col>1</xdr:col>
      <xdr:colOff>676275</xdr:colOff>
      <xdr:row>43</xdr:row>
      <xdr:rowOff>51254</xdr:rowOff>
    </xdr:to>
    <xdr:pic>
      <xdr:nvPicPr>
        <xdr:cNvPr id="48" name="Рисунок 47" descr="Картинки по запросу фибровый круг vsm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6" y="6283325"/>
          <a:ext cx="647699" cy="473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60817</xdr:colOff>
      <xdr:row>67</xdr:row>
      <xdr:rowOff>73026</xdr:rowOff>
    </xdr:from>
    <xdr:to>
      <xdr:col>1</xdr:col>
      <xdr:colOff>659039</xdr:colOff>
      <xdr:row>71</xdr:row>
      <xdr:rowOff>53975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0567" y="10601326"/>
          <a:ext cx="598222" cy="590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63500</xdr:colOff>
      <xdr:row>83</xdr:row>
      <xdr:rowOff>85725</xdr:rowOff>
    </xdr:from>
    <xdr:to>
      <xdr:col>1</xdr:col>
      <xdr:colOff>644525</xdr:colOff>
      <xdr:row>87</xdr:row>
      <xdr:rowOff>111125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3250" y="13052425"/>
          <a:ext cx="581025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69850</xdr:colOff>
      <xdr:row>91</xdr:row>
      <xdr:rowOff>146050</xdr:rowOff>
    </xdr:from>
    <xdr:to>
      <xdr:col>1</xdr:col>
      <xdr:colOff>650875</xdr:colOff>
      <xdr:row>96</xdr:row>
      <xdr:rowOff>41273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14331950"/>
          <a:ext cx="581025" cy="657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9524</xdr:colOff>
      <xdr:row>102</xdr:row>
      <xdr:rowOff>133350</xdr:rowOff>
    </xdr:from>
    <xdr:to>
      <xdr:col>1</xdr:col>
      <xdr:colOff>628649</xdr:colOff>
      <xdr:row>107</xdr:row>
      <xdr:rowOff>19050</xdr:rowOff>
    </xdr:to>
    <xdr:pic>
      <xdr:nvPicPr>
        <xdr:cNvPr id="52" name="Рисунок 51" descr="Картинки по запросу круги roloc vsm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9274" y="16008350"/>
          <a:ext cx="6191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32657</xdr:colOff>
      <xdr:row>116</xdr:row>
      <xdr:rowOff>76200</xdr:rowOff>
    </xdr:from>
    <xdr:to>
      <xdr:col>1</xdr:col>
      <xdr:colOff>674914</xdr:colOff>
      <xdr:row>120</xdr:row>
      <xdr:rowOff>85725</xdr:rowOff>
    </xdr:to>
    <xdr:pic>
      <xdr:nvPicPr>
        <xdr:cNvPr id="53" name="Рисунок 52" descr="http://industrial.lion-group.ru/images/RP_photo/1s1.jpg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2407" y="18097500"/>
          <a:ext cx="642257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130</xdr:row>
      <xdr:rowOff>104776</xdr:rowOff>
    </xdr:from>
    <xdr:to>
      <xdr:col>1</xdr:col>
      <xdr:colOff>609600</xdr:colOff>
      <xdr:row>134</xdr:row>
      <xdr:rowOff>123825</xdr:rowOff>
    </xdr:to>
    <xdr:pic>
      <xdr:nvPicPr>
        <xdr:cNvPr id="54" name="Рисунок 53" descr="http://industrial.lion-group.ru/images/RP_photo/121562s2.jpg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7850" y="20259676"/>
          <a:ext cx="571500" cy="628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41275</xdr:colOff>
      <xdr:row>154</xdr:row>
      <xdr:rowOff>114300</xdr:rowOff>
    </xdr:from>
    <xdr:to>
      <xdr:col>1</xdr:col>
      <xdr:colOff>631825</xdr:colOff>
      <xdr:row>158</xdr:row>
      <xdr:rowOff>114300</xdr:rowOff>
    </xdr:to>
    <xdr:pic>
      <xdr:nvPicPr>
        <xdr:cNvPr id="55" name="Рисунок 54" descr="http://industrial.lion-group.ru/images/RP_photo/5s.jpg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1025" y="23952200"/>
          <a:ext cx="5905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28574</xdr:colOff>
      <xdr:row>228</xdr:row>
      <xdr:rowOff>28575</xdr:rowOff>
    </xdr:from>
    <xdr:to>
      <xdr:col>1</xdr:col>
      <xdr:colOff>571499</xdr:colOff>
      <xdr:row>231</xdr:row>
      <xdr:rowOff>0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8324" y="35169475"/>
          <a:ext cx="5429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95248</xdr:colOff>
      <xdr:row>242</xdr:row>
      <xdr:rowOff>85724</xdr:rowOff>
    </xdr:from>
    <xdr:to>
      <xdr:col>1</xdr:col>
      <xdr:colOff>628649</xdr:colOff>
      <xdr:row>245</xdr:row>
      <xdr:rowOff>9275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4998" y="37360224"/>
          <a:ext cx="533401" cy="38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248</xdr:row>
      <xdr:rowOff>1</xdr:rowOff>
    </xdr:from>
    <xdr:to>
      <xdr:col>1</xdr:col>
      <xdr:colOff>628650</xdr:colOff>
      <xdr:row>250</xdr:row>
      <xdr:rowOff>133351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7850" y="38188901"/>
          <a:ext cx="5905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28574</xdr:colOff>
      <xdr:row>269</xdr:row>
      <xdr:rowOff>38101</xdr:rowOff>
    </xdr:from>
    <xdr:to>
      <xdr:col>1</xdr:col>
      <xdr:colOff>691243</xdr:colOff>
      <xdr:row>272</xdr:row>
      <xdr:rowOff>136663</xdr:rowOff>
    </xdr:to>
    <xdr:pic>
      <xdr:nvPicPr>
        <xdr:cNvPr id="62" name="Рисунок 61" descr="Картинки по запросу xl-uw 3m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8324" y="41440101"/>
          <a:ext cx="662669" cy="5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72117</xdr:colOff>
      <xdr:row>282</xdr:row>
      <xdr:rowOff>48985</xdr:rowOff>
    </xdr:from>
    <xdr:to>
      <xdr:col>1</xdr:col>
      <xdr:colOff>653143</xdr:colOff>
      <xdr:row>286</xdr:row>
      <xdr:rowOff>74385</xdr:rowOff>
    </xdr:to>
    <xdr:pic>
      <xdr:nvPicPr>
        <xdr:cNvPr id="64" name="Рисунок 63" descr="http://industrial.lion-group.ru/images/RP_photo/9s.jpg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1867" y="43432185"/>
          <a:ext cx="581026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89806</xdr:colOff>
      <xdr:row>296</xdr:row>
      <xdr:rowOff>48987</xdr:rowOff>
    </xdr:from>
    <xdr:to>
      <xdr:col>1</xdr:col>
      <xdr:colOff>613681</xdr:colOff>
      <xdr:row>299</xdr:row>
      <xdr:rowOff>34575</xdr:rowOff>
    </xdr:to>
    <xdr:pic>
      <xdr:nvPicPr>
        <xdr:cNvPr id="66" name="Рисунок 65" descr="Картинки по запросу нетканый круг на оправке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9556" y="45565787"/>
          <a:ext cx="523875" cy="442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414</xdr:row>
      <xdr:rowOff>19050</xdr:rowOff>
    </xdr:from>
    <xdr:to>
      <xdr:col>1</xdr:col>
      <xdr:colOff>638175</xdr:colOff>
      <xdr:row>417</xdr:row>
      <xdr:rowOff>142875</xdr:rowOff>
    </xdr:to>
    <xdr:pic>
      <xdr:nvPicPr>
        <xdr:cNvPr id="68" name="Рисунок 67" descr="http://industrial.lion-group.ru/images/RP_photo/215374-92s.jpg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6900" y="62826900"/>
          <a:ext cx="5810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92075</xdr:colOff>
      <xdr:row>77</xdr:row>
      <xdr:rowOff>63502</xdr:rowOff>
    </xdr:from>
    <xdr:to>
      <xdr:col>1</xdr:col>
      <xdr:colOff>663575</xdr:colOff>
      <xdr:row>81</xdr:row>
      <xdr:rowOff>63502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31825" y="12115802"/>
          <a:ext cx="571500" cy="609600"/>
        </a:xfrm>
        <a:prstGeom prst="rect">
          <a:avLst/>
        </a:prstGeom>
      </xdr:spPr>
    </xdr:pic>
    <xdr:clientData/>
  </xdr:twoCellAnchor>
  <xdr:twoCellAnchor editAs="oneCell">
    <xdr:from>
      <xdr:col>1</xdr:col>
      <xdr:colOff>44905</xdr:colOff>
      <xdr:row>142</xdr:row>
      <xdr:rowOff>97971</xdr:rowOff>
    </xdr:from>
    <xdr:to>
      <xdr:col>1</xdr:col>
      <xdr:colOff>644979</xdr:colOff>
      <xdr:row>146</xdr:row>
      <xdr:rowOff>117021</xdr:rowOff>
    </xdr:to>
    <xdr:pic>
      <xdr:nvPicPr>
        <xdr:cNvPr id="71" name="Рисунок 70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84655" y="22094371"/>
          <a:ext cx="600074" cy="62865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28576</xdr:colOff>
      <xdr:row>173</xdr:row>
      <xdr:rowOff>95251</xdr:rowOff>
    </xdr:from>
    <xdr:to>
      <xdr:col>1</xdr:col>
      <xdr:colOff>609600</xdr:colOff>
      <xdr:row>177</xdr:row>
      <xdr:rowOff>104775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568326" y="26841451"/>
          <a:ext cx="581024" cy="619124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187</xdr:row>
      <xdr:rowOff>1</xdr:rowOff>
    </xdr:from>
    <xdr:to>
      <xdr:col>1</xdr:col>
      <xdr:colOff>600075</xdr:colOff>
      <xdr:row>191</xdr:row>
      <xdr:rowOff>0</xdr:rowOff>
    </xdr:to>
    <xdr:pic>
      <xdr:nvPicPr>
        <xdr:cNvPr id="73" name="Рисунок 72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87375" y="28879801"/>
          <a:ext cx="552450" cy="609599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122</xdr:row>
      <xdr:rowOff>133351</xdr:rowOff>
    </xdr:from>
    <xdr:to>
      <xdr:col>1</xdr:col>
      <xdr:colOff>619125</xdr:colOff>
      <xdr:row>127</xdr:row>
      <xdr:rowOff>1</xdr:rowOff>
    </xdr:to>
    <xdr:pic>
      <xdr:nvPicPr>
        <xdr:cNvPr id="75" name="Рисунок 74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58800" y="19069051"/>
          <a:ext cx="600075" cy="628650"/>
        </a:xfrm>
        <a:prstGeom prst="rect">
          <a:avLst/>
        </a:prstGeom>
      </xdr:spPr>
    </xdr:pic>
    <xdr:clientData/>
  </xdr:twoCellAnchor>
  <xdr:twoCellAnchor editAs="oneCell">
    <xdr:from>
      <xdr:col>1</xdr:col>
      <xdr:colOff>35380</xdr:colOff>
      <xdr:row>420</xdr:row>
      <xdr:rowOff>107498</xdr:rowOff>
    </xdr:from>
    <xdr:to>
      <xdr:col>1</xdr:col>
      <xdr:colOff>670778</xdr:colOff>
      <xdr:row>424</xdr:row>
      <xdr:rowOff>133350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575130" y="63829748"/>
          <a:ext cx="635398" cy="635452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418</xdr:row>
      <xdr:rowOff>9525</xdr:rowOff>
    </xdr:from>
    <xdr:to>
      <xdr:col>1</xdr:col>
      <xdr:colOff>390525</xdr:colOff>
      <xdr:row>419</xdr:row>
      <xdr:rowOff>142875</xdr:rowOff>
    </xdr:to>
    <xdr:pic>
      <xdr:nvPicPr>
        <xdr:cNvPr id="77" name="Рисунок 76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77850" y="63426975"/>
          <a:ext cx="352425" cy="285750"/>
        </a:xfrm>
        <a:prstGeom prst="rect">
          <a:avLst/>
        </a:prstGeom>
      </xdr:spPr>
    </xdr:pic>
    <xdr:clientData/>
  </xdr:twoCellAnchor>
  <xdr:twoCellAnchor editAs="oneCell">
    <xdr:from>
      <xdr:col>1</xdr:col>
      <xdr:colOff>378279</xdr:colOff>
      <xdr:row>418</xdr:row>
      <xdr:rowOff>12247</xdr:rowOff>
    </xdr:from>
    <xdr:to>
      <xdr:col>1</xdr:col>
      <xdr:colOff>664029</xdr:colOff>
      <xdr:row>419</xdr:row>
      <xdr:rowOff>145597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18029" y="63429697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255</xdr:row>
      <xdr:rowOff>85725</xdr:rowOff>
    </xdr:from>
    <xdr:to>
      <xdr:col>1</xdr:col>
      <xdr:colOff>638175</xdr:colOff>
      <xdr:row>259</xdr:row>
      <xdr:rowOff>142792</xdr:rowOff>
    </xdr:to>
    <xdr:pic>
      <xdr:nvPicPr>
        <xdr:cNvPr id="81" name="Рисунок 80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568325" y="39341425"/>
          <a:ext cx="609600" cy="666667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204</xdr:row>
      <xdr:rowOff>76200</xdr:rowOff>
    </xdr:from>
    <xdr:to>
      <xdr:col>1</xdr:col>
      <xdr:colOff>657225</xdr:colOff>
      <xdr:row>208</xdr:row>
      <xdr:rowOff>95250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96900" y="31559500"/>
          <a:ext cx="600075" cy="628650"/>
        </a:xfrm>
        <a:prstGeom prst="rect">
          <a:avLst/>
        </a:prstGeom>
      </xdr:spPr>
    </xdr:pic>
    <xdr:clientData/>
  </xdr:twoCellAnchor>
  <xdr:twoCellAnchor editAs="oneCell">
    <xdr:from>
      <xdr:col>1</xdr:col>
      <xdr:colOff>47542</xdr:colOff>
      <xdr:row>211</xdr:row>
      <xdr:rowOff>0</xdr:rowOff>
    </xdr:from>
    <xdr:to>
      <xdr:col>1</xdr:col>
      <xdr:colOff>628650</xdr:colOff>
      <xdr:row>215</xdr:row>
      <xdr:rowOff>9525</xdr:rowOff>
    </xdr:to>
    <xdr:pic>
      <xdr:nvPicPr>
        <xdr:cNvPr id="83" name="Рисунок 82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87292" y="32550100"/>
          <a:ext cx="581108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57149</xdr:colOff>
      <xdr:row>216</xdr:row>
      <xdr:rowOff>0</xdr:rowOff>
    </xdr:from>
    <xdr:to>
      <xdr:col>1</xdr:col>
      <xdr:colOff>619124</xdr:colOff>
      <xdr:row>219</xdr:row>
      <xdr:rowOff>152317</xdr:rowOff>
    </xdr:to>
    <xdr:pic>
      <xdr:nvPicPr>
        <xdr:cNvPr id="85" name="Рисунок 84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596899" y="33312100"/>
          <a:ext cx="561975" cy="609517"/>
        </a:xfrm>
        <a:prstGeom prst="rect">
          <a:avLst/>
        </a:prstGeom>
      </xdr:spPr>
    </xdr:pic>
    <xdr:clientData/>
  </xdr:twoCellAnchor>
  <xdr:twoCellAnchor editAs="oneCell">
    <xdr:from>
      <xdr:col>1</xdr:col>
      <xdr:colOff>114299</xdr:colOff>
      <xdr:row>9</xdr:row>
      <xdr:rowOff>68942</xdr:rowOff>
    </xdr:from>
    <xdr:to>
      <xdr:col>1</xdr:col>
      <xdr:colOff>654299</xdr:colOff>
      <xdr:row>12</xdr:row>
      <xdr:rowOff>151742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1F5BCC4E-FAA2-4421-8811-17CE92AE3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54049" y="1580242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121556</xdr:colOff>
      <xdr:row>13</xdr:row>
      <xdr:rowOff>80734</xdr:rowOff>
    </xdr:from>
    <xdr:to>
      <xdr:col>1</xdr:col>
      <xdr:colOff>661556</xdr:colOff>
      <xdr:row>17</xdr:row>
      <xdr:rowOff>11134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B9815BE3-0160-4D15-A302-75C611CC1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661306" y="2201634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104322</xdr:colOff>
      <xdr:row>18</xdr:row>
      <xdr:rowOff>105229</xdr:rowOff>
    </xdr:from>
    <xdr:to>
      <xdr:col>1</xdr:col>
      <xdr:colOff>644322</xdr:colOff>
      <xdr:row>22</xdr:row>
      <xdr:rowOff>35629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90F5B28B-54F1-4D20-AD4F-8C7BB4413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644072" y="2835729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127907</xdr:colOff>
      <xdr:row>22</xdr:row>
      <xdr:rowOff>133350</xdr:rowOff>
    </xdr:from>
    <xdr:to>
      <xdr:col>1</xdr:col>
      <xdr:colOff>667907</xdr:colOff>
      <xdr:row>26</xdr:row>
      <xdr:rowOff>63750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9A9FC91A-323E-4288-95F4-E1B9FB6EF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67657" y="347345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124279</xdr:colOff>
      <xdr:row>27</xdr:row>
      <xdr:rowOff>19050</xdr:rowOff>
    </xdr:from>
    <xdr:to>
      <xdr:col>1</xdr:col>
      <xdr:colOff>664279</xdr:colOff>
      <xdr:row>30</xdr:row>
      <xdr:rowOff>101850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65AFBB4F-296E-4058-A23A-77D31D472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664029" y="412115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33565</xdr:colOff>
      <xdr:row>323</xdr:row>
      <xdr:rowOff>4535</xdr:rowOff>
    </xdr:from>
    <xdr:to>
      <xdr:col>1</xdr:col>
      <xdr:colOff>577851</xdr:colOff>
      <xdr:row>326</xdr:row>
      <xdr:rowOff>91621</xdr:rowOff>
    </xdr:to>
    <xdr:pic>
      <xdr:nvPicPr>
        <xdr:cNvPr id="65" name="Рисунок 64">
          <a:extLst>
            <a:ext uri="{FF2B5EF4-FFF2-40B4-BE49-F238E27FC236}">
              <a16:creationId xmlns:a16="http://schemas.microsoft.com/office/drawing/2014/main" id="{7D90CEA5-CEE0-464E-AEF4-8ED03CD22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573315" y="49648835"/>
          <a:ext cx="544286" cy="544286"/>
        </a:xfrm>
        <a:prstGeom prst="rect">
          <a:avLst/>
        </a:prstGeom>
      </xdr:spPr>
    </xdr:pic>
    <xdr:clientData/>
  </xdr:twoCellAnchor>
  <xdr:twoCellAnchor editAs="oneCell">
    <xdr:from>
      <xdr:col>1</xdr:col>
      <xdr:colOff>90715</xdr:colOff>
      <xdr:row>345</xdr:row>
      <xdr:rowOff>63500</xdr:rowOff>
    </xdr:from>
    <xdr:to>
      <xdr:col>1</xdr:col>
      <xdr:colOff>618672</xdr:colOff>
      <xdr:row>348</xdr:row>
      <xdr:rowOff>134257</xdr:rowOff>
    </xdr:to>
    <xdr:pic>
      <xdr:nvPicPr>
        <xdr:cNvPr id="69" name="Рисунок 68">
          <a:extLst>
            <a:ext uri="{FF2B5EF4-FFF2-40B4-BE49-F238E27FC236}">
              <a16:creationId xmlns:a16="http://schemas.microsoft.com/office/drawing/2014/main" id="{A1E960E9-543D-4B5E-9215-B655D11B0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630465" y="53060600"/>
          <a:ext cx="527957" cy="527957"/>
        </a:xfrm>
        <a:prstGeom prst="rect">
          <a:avLst/>
        </a:prstGeom>
      </xdr:spPr>
    </xdr:pic>
    <xdr:clientData/>
  </xdr:twoCellAnchor>
  <xdr:twoCellAnchor editAs="oneCell">
    <xdr:from>
      <xdr:col>1</xdr:col>
      <xdr:colOff>48985</xdr:colOff>
      <xdr:row>358</xdr:row>
      <xdr:rowOff>0</xdr:rowOff>
    </xdr:from>
    <xdr:to>
      <xdr:col>1</xdr:col>
      <xdr:colOff>658585</xdr:colOff>
      <xdr:row>362</xdr:row>
      <xdr:rowOff>0</xdr:rowOff>
    </xdr:to>
    <xdr:pic>
      <xdr:nvPicPr>
        <xdr:cNvPr id="87" name="Рисунок 86">
          <a:extLst>
            <a:ext uri="{FF2B5EF4-FFF2-40B4-BE49-F238E27FC236}">
              <a16:creationId xmlns:a16="http://schemas.microsoft.com/office/drawing/2014/main" id="{09A3B61A-8FC9-49C6-9D0D-1A8490EAC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588735" y="54991000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1</xdr:col>
      <xdr:colOff>69850</xdr:colOff>
      <xdr:row>368</xdr:row>
      <xdr:rowOff>26306</xdr:rowOff>
    </xdr:from>
    <xdr:to>
      <xdr:col>1</xdr:col>
      <xdr:colOff>608693</xdr:colOff>
      <xdr:row>371</xdr:row>
      <xdr:rowOff>107949</xdr:rowOff>
    </xdr:to>
    <xdr:pic>
      <xdr:nvPicPr>
        <xdr:cNvPr id="89" name="Рисунок 88">
          <a:extLst>
            <a:ext uri="{FF2B5EF4-FFF2-40B4-BE49-F238E27FC236}">
              <a16:creationId xmlns:a16="http://schemas.microsoft.com/office/drawing/2014/main" id="{81B35815-3CE1-4D83-8613-2787E61B6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609600" y="56541306"/>
          <a:ext cx="538843" cy="538843"/>
        </a:xfrm>
        <a:prstGeom prst="rect">
          <a:avLst/>
        </a:prstGeom>
      </xdr:spPr>
    </xdr:pic>
    <xdr:clientData/>
  </xdr:twoCellAnchor>
  <xdr:twoCellAnchor editAs="oneCell">
    <xdr:from>
      <xdr:col>1</xdr:col>
      <xdr:colOff>119743</xdr:colOff>
      <xdr:row>55</xdr:row>
      <xdr:rowOff>0</xdr:rowOff>
    </xdr:from>
    <xdr:to>
      <xdr:col>1</xdr:col>
      <xdr:colOff>601369</xdr:colOff>
      <xdr:row>58</xdr:row>
      <xdr:rowOff>19050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6D8C2EC0-089C-4B9B-AE5B-CC2D8AB30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659493" y="8686800"/>
          <a:ext cx="481626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87086</xdr:colOff>
      <xdr:row>57</xdr:row>
      <xdr:rowOff>59871</xdr:rowOff>
    </xdr:from>
    <xdr:to>
      <xdr:col>1</xdr:col>
      <xdr:colOff>599194</xdr:colOff>
      <xdr:row>60</xdr:row>
      <xdr:rowOff>114779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BF1B9BB6-DED1-4A7A-AB88-E666AE0CC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626836" y="9051471"/>
          <a:ext cx="512108" cy="512108"/>
        </a:xfrm>
        <a:prstGeom prst="rect">
          <a:avLst/>
        </a:prstGeom>
      </xdr:spPr>
    </xdr:pic>
    <xdr:clientData/>
  </xdr:twoCellAnchor>
  <xdr:twoCellAnchor editAs="oneCell">
    <xdr:from>
      <xdr:col>1</xdr:col>
      <xdr:colOff>195943</xdr:colOff>
      <xdr:row>108</xdr:row>
      <xdr:rowOff>87086</xdr:rowOff>
    </xdr:from>
    <xdr:to>
      <xdr:col>1</xdr:col>
      <xdr:colOff>544286</xdr:colOff>
      <xdr:row>110</xdr:row>
      <xdr:rowOff>130629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53FD3608-DAA2-4EEA-A8B8-E25D0531C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735693" y="16876486"/>
          <a:ext cx="348343" cy="348343"/>
        </a:xfrm>
        <a:prstGeom prst="rect">
          <a:avLst/>
        </a:prstGeom>
      </xdr:spPr>
    </xdr:pic>
    <xdr:clientData/>
  </xdr:twoCellAnchor>
  <xdr:twoCellAnchor editAs="oneCell">
    <xdr:from>
      <xdr:col>1</xdr:col>
      <xdr:colOff>315685</xdr:colOff>
      <xdr:row>111</xdr:row>
      <xdr:rowOff>70757</xdr:rowOff>
    </xdr:from>
    <xdr:to>
      <xdr:col>1</xdr:col>
      <xdr:colOff>669284</xdr:colOff>
      <xdr:row>113</xdr:row>
      <xdr:rowOff>119556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15F24C8E-6B2B-43CB-921D-0A3E1C17E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855435" y="17317357"/>
          <a:ext cx="353599" cy="353599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135</xdr:row>
      <xdr:rowOff>70757</xdr:rowOff>
    </xdr:from>
    <xdr:to>
      <xdr:col>1</xdr:col>
      <xdr:colOff>656878</xdr:colOff>
      <xdr:row>137</xdr:row>
      <xdr:rowOff>150038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C71B3C13-4FC9-47CA-90B0-197ACA8A7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806450" y="20987657"/>
          <a:ext cx="390178" cy="384081"/>
        </a:xfrm>
        <a:prstGeom prst="rect">
          <a:avLst/>
        </a:prstGeom>
      </xdr:spPr>
    </xdr:pic>
    <xdr:clientData/>
  </xdr:twoCellAnchor>
  <xdr:twoCellAnchor editAs="oneCell">
    <xdr:from>
      <xdr:col>1</xdr:col>
      <xdr:colOff>206829</xdr:colOff>
      <xdr:row>411</xdr:row>
      <xdr:rowOff>16329</xdr:rowOff>
    </xdr:from>
    <xdr:to>
      <xdr:col>1</xdr:col>
      <xdr:colOff>499462</xdr:colOff>
      <xdr:row>412</xdr:row>
      <xdr:rowOff>150466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CA3105A8-7F99-4136-B7F4-5964967500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746579" y="62354279"/>
          <a:ext cx="292633" cy="286537"/>
        </a:xfrm>
        <a:prstGeom prst="rect">
          <a:avLst/>
        </a:prstGeom>
      </xdr:spPr>
    </xdr:pic>
    <xdr:clientData/>
  </xdr:twoCellAnchor>
  <xdr:twoCellAnchor editAs="oneCell">
    <xdr:from>
      <xdr:col>1</xdr:col>
      <xdr:colOff>75293</xdr:colOff>
      <xdr:row>72</xdr:row>
      <xdr:rowOff>59871</xdr:rowOff>
    </xdr:from>
    <xdr:to>
      <xdr:col>1</xdr:col>
      <xdr:colOff>657679</xdr:colOff>
      <xdr:row>76</xdr:row>
      <xdr:rowOff>32657</xdr:rowOff>
    </xdr:to>
    <xdr:pic>
      <xdr:nvPicPr>
        <xdr:cNvPr id="61" name="Рисунок 60">
          <a:extLst>
            <a:ext uri="{FF2B5EF4-FFF2-40B4-BE49-F238E27FC236}">
              <a16:creationId xmlns:a16="http://schemas.microsoft.com/office/drawing/2014/main" id="{A4C38727-B60C-4E0C-8418-96B0F267E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615043" y="11350171"/>
          <a:ext cx="582386" cy="582386"/>
        </a:xfrm>
        <a:prstGeom prst="rect">
          <a:avLst/>
        </a:prstGeom>
      </xdr:spPr>
    </xdr:pic>
    <xdr:clientData/>
  </xdr:twoCellAnchor>
  <xdr:twoCellAnchor editAs="oneCell">
    <xdr:from>
      <xdr:col>1</xdr:col>
      <xdr:colOff>92528</xdr:colOff>
      <xdr:row>139</xdr:row>
      <xdr:rowOff>21771</xdr:rowOff>
    </xdr:from>
    <xdr:to>
      <xdr:col>1</xdr:col>
      <xdr:colOff>625927</xdr:colOff>
      <xdr:row>142</xdr:row>
      <xdr:rowOff>97970</xdr:rowOff>
    </xdr:to>
    <xdr:pic>
      <xdr:nvPicPr>
        <xdr:cNvPr id="63" name="Рисунок 62">
          <a:extLst>
            <a:ext uri="{FF2B5EF4-FFF2-40B4-BE49-F238E27FC236}">
              <a16:creationId xmlns:a16="http://schemas.microsoft.com/office/drawing/2014/main" id="{ED718F40-4CAE-4031-BE02-5737FAE26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632278" y="21560971"/>
          <a:ext cx="533399" cy="533399"/>
        </a:xfrm>
        <a:prstGeom prst="rect">
          <a:avLst/>
        </a:prstGeom>
      </xdr:spPr>
    </xdr:pic>
    <xdr:clientData/>
  </xdr:twoCellAnchor>
  <xdr:twoCellAnchor editAs="oneCell">
    <xdr:from>
      <xdr:col>1</xdr:col>
      <xdr:colOff>107951</xdr:colOff>
      <xdr:row>159</xdr:row>
      <xdr:rowOff>50802</xdr:rowOff>
    </xdr:from>
    <xdr:to>
      <xdr:col>1</xdr:col>
      <xdr:colOff>552451</xdr:colOff>
      <xdr:row>162</xdr:row>
      <xdr:rowOff>38100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D255A7C-FBD1-4605-A02B-030F620A9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647701" y="24650702"/>
          <a:ext cx="444500" cy="444498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364</xdr:row>
      <xdr:rowOff>19050</xdr:rowOff>
    </xdr:from>
    <xdr:to>
      <xdr:col>1</xdr:col>
      <xdr:colOff>660401</xdr:colOff>
      <xdr:row>368</xdr:row>
      <xdr:rowOff>38100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A1CF016D-E764-42FA-B622-59930BDBC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571500" y="55924450"/>
          <a:ext cx="628651" cy="628650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337</xdr:row>
      <xdr:rowOff>82550</xdr:rowOff>
    </xdr:from>
    <xdr:to>
      <xdr:col>1</xdr:col>
      <xdr:colOff>654051</xdr:colOff>
      <xdr:row>341</xdr:row>
      <xdr:rowOff>76199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B459A749-5AD7-4C35-BC43-48ECE9851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590550" y="51860450"/>
          <a:ext cx="603251" cy="603249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404</xdr:row>
      <xdr:rowOff>101601</xdr:rowOff>
    </xdr:from>
    <xdr:to>
      <xdr:col>1</xdr:col>
      <xdr:colOff>673101</xdr:colOff>
      <xdr:row>408</xdr:row>
      <xdr:rowOff>127001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78C5A13C-3851-4AFE-9ABB-E8F92A847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577851" y="61360051"/>
          <a:ext cx="635000" cy="635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107950</xdr:colOff>
      <xdr:row>31</xdr:row>
      <xdr:rowOff>38100</xdr:rowOff>
    </xdr:from>
    <xdr:to>
      <xdr:col>1</xdr:col>
      <xdr:colOff>647950</xdr:colOff>
      <xdr:row>34</xdr:row>
      <xdr:rowOff>120900</xdr:rowOff>
    </xdr:to>
    <xdr:pic>
      <xdr:nvPicPr>
        <xdr:cNvPr id="67" name="Рисунок 66">
          <a:extLst>
            <a:ext uri="{FF2B5EF4-FFF2-40B4-BE49-F238E27FC236}">
              <a16:creationId xmlns:a16="http://schemas.microsoft.com/office/drawing/2014/main" id="{ADF5436B-E76C-4E81-B346-77A7BAF49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647700" y="474980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146050</xdr:colOff>
      <xdr:row>48</xdr:row>
      <xdr:rowOff>133350</xdr:rowOff>
    </xdr:from>
    <xdr:to>
      <xdr:col>1</xdr:col>
      <xdr:colOff>615950</xdr:colOff>
      <xdr:row>51</xdr:row>
      <xdr:rowOff>146050</xdr:rowOff>
    </xdr:to>
    <xdr:pic>
      <xdr:nvPicPr>
        <xdr:cNvPr id="59" name="Рисунок 58">
          <a:extLst>
            <a:ext uri="{FF2B5EF4-FFF2-40B4-BE49-F238E27FC236}">
              <a16:creationId xmlns:a16="http://schemas.microsoft.com/office/drawing/2014/main" id="{AD490AFB-455D-4BAD-A4B0-C1EF4B72B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685800" y="7753350"/>
          <a:ext cx="469900" cy="46990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62</xdr:row>
      <xdr:rowOff>63500</xdr:rowOff>
    </xdr:from>
    <xdr:to>
      <xdr:col>1</xdr:col>
      <xdr:colOff>660400</xdr:colOff>
      <xdr:row>66</xdr:row>
      <xdr:rowOff>25400</xdr:rowOff>
    </xdr:to>
    <xdr:pic>
      <xdr:nvPicPr>
        <xdr:cNvPr id="79" name="Рисунок 78">
          <a:extLst>
            <a:ext uri="{FF2B5EF4-FFF2-40B4-BE49-F238E27FC236}">
              <a16:creationId xmlns:a16="http://schemas.microsoft.com/office/drawing/2014/main" id="{75C60320-3EF1-4928-9C66-1F6072E09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628650" y="982980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69850</xdr:colOff>
      <xdr:row>163</xdr:row>
      <xdr:rowOff>38100</xdr:rowOff>
    </xdr:from>
    <xdr:to>
      <xdr:col>1</xdr:col>
      <xdr:colOff>634999</xdr:colOff>
      <xdr:row>166</xdr:row>
      <xdr:rowOff>146049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99B30F01-4768-4FC3-B80A-D05802755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609600" y="25247600"/>
          <a:ext cx="565149" cy="56514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271780</xdr:colOff>
      <xdr:row>2</xdr:row>
      <xdr:rowOff>0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262DEEBF-53D3-4AE6-9A62-845FB43D0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903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14</xdr:row>
      <xdr:rowOff>133351</xdr:rowOff>
    </xdr:from>
    <xdr:to>
      <xdr:col>2</xdr:col>
      <xdr:colOff>742950</xdr:colOff>
      <xdr:row>21</xdr:row>
      <xdr:rowOff>139701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19D1B2AE-B294-4C3C-8276-5F96776E6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0" y="2527301"/>
          <a:ext cx="647700" cy="1073150"/>
        </a:xfrm>
        <a:prstGeom prst="rect">
          <a:avLst/>
        </a:prstGeom>
      </xdr:spPr>
    </xdr:pic>
    <xdr:clientData/>
  </xdr:twoCellAnchor>
  <xdr:twoCellAnchor editAs="oneCell">
    <xdr:from>
      <xdr:col>2</xdr:col>
      <xdr:colOff>685800</xdr:colOff>
      <xdr:row>16</xdr:row>
      <xdr:rowOff>120650</xdr:rowOff>
    </xdr:from>
    <xdr:to>
      <xdr:col>2</xdr:col>
      <xdr:colOff>1333500</xdr:colOff>
      <xdr:row>21</xdr:row>
      <xdr:rowOff>6350</xdr:rowOff>
    </xdr:to>
    <xdr:pic>
      <xdr:nvPicPr>
        <xdr:cNvPr id="71" name="Рисунок 70">
          <a:extLst>
            <a:ext uri="{FF2B5EF4-FFF2-40B4-BE49-F238E27FC236}">
              <a16:creationId xmlns:a16="http://schemas.microsoft.com/office/drawing/2014/main" id="{ADAE5CF5-4CA1-408E-8E2B-F034F5C1B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14550" y="2819400"/>
          <a:ext cx="647700" cy="647700"/>
        </a:xfrm>
        <a:prstGeom prst="rect">
          <a:avLst/>
        </a:prstGeom>
      </xdr:spPr>
    </xdr:pic>
    <xdr:clientData/>
  </xdr:twoCellAnchor>
  <xdr:twoCellAnchor editAs="oneCell">
    <xdr:from>
      <xdr:col>2</xdr:col>
      <xdr:colOff>88900</xdr:colOff>
      <xdr:row>22</xdr:row>
      <xdr:rowOff>133351</xdr:rowOff>
    </xdr:from>
    <xdr:to>
      <xdr:col>2</xdr:col>
      <xdr:colOff>729101</xdr:colOff>
      <xdr:row>29</xdr:row>
      <xdr:rowOff>146551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ABE7D878-2379-414A-B5CB-5FDC4154E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17650" y="3752851"/>
          <a:ext cx="640201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692150</xdr:colOff>
      <xdr:row>24</xdr:row>
      <xdr:rowOff>114300</xdr:rowOff>
    </xdr:from>
    <xdr:to>
      <xdr:col>2</xdr:col>
      <xdr:colOff>1340150</xdr:colOff>
      <xdr:row>29</xdr:row>
      <xdr:rowOff>300</xdr:rowOff>
    </xdr:to>
    <xdr:pic>
      <xdr:nvPicPr>
        <xdr:cNvPr id="73" name="Рисунок 72">
          <a:extLst>
            <a:ext uri="{FF2B5EF4-FFF2-40B4-BE49-F238E27FC236}">
              <a16:creationId xmlns:a16="http://schemas.microsoft.com/office/drawing/2014/main" id="{124B28FF-3064-4168-9D34-EC1957294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120900" y="4038600"/>
          <a:ext cx="648000" cy="6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82550</xdr:colOff>
      <xdr:row>30</xdr:row>
      <xdr:rowOff>139700</xdr:rowOff>
    </xdr:from>
    <xdr:to>
      <xdr:col>2</xdr:col>
      <xdr:colOff>682550</xdr:colOff>
      <xdr:row>38</xdr:row>
      <xdr:rowOff>500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A11E7F93-7BDD-4D4E-9166-5D0CA05D7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11300" y="4984750"/>
          <a:ext cx="60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666750</xdr:colOff>
      <xdr:row>33</xdr:row>
      <xdr:rowOff>95250</xdr:rowOff>
    </xdr:from>
    <xdr:to>
      <xdr:col>2</xdr:col>
      <xdr:colOff>1314750</xdr:colOff>
      <xdr:row>37</xdr:row>
      <xdr:rowOff>133650</xdr:rowOff>
    </xdr:to>
    <xdr:pic>
      <xdr:nvPicPr>
        <xdr:cNvPr id="75" name="Рисунок 74">
          <a:extLst>
            <a:ext uri="{FF2B5EF4-FFF2-40B4-BE49-F238E27FC236}">
              <a16:creationId xmlns:a16="http://schemas.microsoft.com/office/drawing/2014/main" id="{818780EF-3A73-4343-9D1A-FA7A81225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95500" y="5397500"/>
          <a:ext cx="648000" cy="6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50799</xdr:colOff>
      <xdr:row>39</xdr:row>
      <xdr:rowOff>120650</xdr:rowOff>
    </xdr:from>
    <xdr:to>
      <xdr:col>2</xdr:col>
      <xdr:colOff>650799</xdr:colOff>
      <xdr:row>46</xdr:row>
      <xdr:rowOff>133850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C8DD65F1-498E-47BA-ABF4-82797208F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79549" y="6343650"/>
          <a:ext cx="60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596900</xdr:colOff>
      <xdr:row>41</xdr:row>
      <xdr:rowOff>127000</xdr:rowOff>
    </xdr:from>
    <xdr:to>
      <xdr:col>2</xdr:col>
      <xdr:colOff>1244900</xdr:colOff>
      <xdr:row>46</xdr:row>
      <xdr:rowOff>13000</xdr:rowOff>
    </xdr:to>
    <xdr:pic>
      <xdr:nvPicPr>
        <xdr:cNvPr id="77" name="Рисунок 76">
          <a:extLst>
            <a:ext uri="{FF2B5EF4-FFF2-40B4-BE49-F238E27FC236}">
              <a16:creationId xmlns:a16="http://schemas.microsoft.com/office/drawing/2014/main" id="{AFBEE85F-EAD1-4F99-8B19-06D187029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025650" y="6654800"/>
          <a:ext cx="648000" cy="6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47</xdr:row>
      <xdr:rowOff>133351</xdr:rowOff>
    </xdr:from>
    <xdr:to>
      <xdr:col>2</xdr:col>
      <xdr:colOff>619050</xdr:colOff>
      <xdr:row>54</xdr:row>
      <xdr:rowOff>146551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F9EEC023-A323-4AD5-976E-D03BA948E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447800" y="7581901"/>
          <a:ext cx="60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584200</xdr:colOff>
      <xdr:row>50</xdr:row>
      <xdr:rowOff>133350</xdr:rowOff>
    </xdr:from>
    <xdr:to>
      <xdr:col>2</xdr:col>
      <xdr:colOff>1256716</xdr:colOff>
      <xdr:row>54</xdr:row>
      <xdr:rowOff>38100</xdr:rowOff>
    </xdr:to>
    <xdr:pic>
      <xdr:nvPicPr>
        <xdr:cNvPr id="79" name="Рисунок 78">
          <a:extLst>
            <a:ext uri="{FF2B5EF4-FFF2-40B4-BE49-F238E27FC236}">
              <a16:creationId xmlns:a16="http://schemas.microsoft.com/office/drawing/2014/main" id="{212D841F-1C27-44BB-A7E5-A0E846324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012950" y="8039100"/>
          <a:ext cx="672516" cy="514350"/>
        </a:xfrm>
        <a:prstGeom prst="rect">
          <a:avLst/>
        </a:prstGeom>
      </xdr:spPr>
    </xdr:pic>
    <xdr:clientData/>
  </xdr:twoCellAnchor>
  <xdr:twoCellAnchor editAs="oneCell">
    <xdr:from>
      <xdr:col>2</xdr:col>
      <xdr:colOff>69850</xdr:colOff>
      <xdr:row>56</xdr:row>
      <xdr:rowOff>139701</xdr:rowOff>
    </xdr:from>
    <xdr:to>
      <xdr:col>2</xdr:col>
      <xdr:colOff>669850</xdr:colOff>
      <xdr:row>64</xdr:row>
      <xdr:rowOff>501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956238AF-3589-4CC8-B07A-711221861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498600" y="8966201"/>
          <a:ext cx="60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584200</xdr:colOff>
      <xdr:row>58</xdr:row>
      <xdr:rowOff>139700</xdr:rowOff>
    </xdr:from>
    <xdr:to>
      <xdr:col>2</xdr:col>
      <xdr:colOff>1232200</xdr:colOff>
      <xdr:row>63</xdr:row>
      <xdr:rowOff>25700</xdr:rowOff>
    </xdr:to>
    <xdr:pic>
      <xdr:nvPicPr>
        <xdr:cNvPr id="81" name="Рисунок 80">
          <a:extLst>
            <a:ext uri="{FF2B5EF4-FFF2-40B4-BE49-F238E27FC236}">
              <a16:creationId xmlns:a16="http://schemas.microsoft.com/office/drawing/2014/main" id="{C1A4C61F-A64B-45E9-B462-0DF41C3D5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012950" y="9271000"/>
          <a:ext cx="648000" cy="6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6349</xdr:colOff>
      <xdr:row>65</xdr:row>
      <xdr:rowOff>127000</xdr:rowOff>
    </xdr:from>
    <xdr:to>
      <xdr:col>2</xdr:col>
      <xdr:colOff>606349</xdr:colOff>
      <xdr:row>72</xdr:row>
      <xdr:rowOff>140200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DEB00F14-92D9-4AEF-B4EA-92C2D8576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435099" y="10331450"/>
          <a:ext cx="60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615950</xdr:colOff>
      <xdr:row>67</xdr:row>
      <xdr:rowOff>114300</xdr:rowOff>
    </xdr:from>
    <xdr:to>
      <xdr:col>2</xdr:col>
      <xdr:colOff>1263950</xdr:colOff>
      <xdr:row>72</xdr:row>
      <xdr:rowOff>300</xdr:rowOff>
    </xdr:to>
    <xdr:pic>
      <xdr:nvPicPr>
        <xdr:cNvPr id="83" name="Рисунок 82">
          <a:extLst>
            <a:ext uri="{FF2B5EF4-FFF2-40B4-BE49-F238E27FC236}">
              <a16:creationId xmlns:a16="http://schemas.microsoft.com/office/drawing/2014/main" id="{C4415215-0966-4EDA-8015-8743AA0F5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044700" y="10623550"/>
          <a:ext cx="648000" cy="6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81</xdr:row>
      <xdr:rowOff>127001</xdr:rowOff>
    </xdr:from>
    <xdr:to>
      <xdr:col>2</xdr:col>
      <xdr:colOff>657150</xdr:colOff>
      <xdr:row>88</xdr:row>
      <xdr:rowOff>140201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0EA430B8-A705-493F-83EB-54AC40048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485900" y="12782551"/>
          <a:ext cx="60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654050</xdr:colOff>
      <xdr:row>84</xdr:row>
      <xdr:rowOff>25400</xdr:rowOff>
    </xdr:from>
    <xdr:to>
      <xdr:col>2</xdr:col>
      <xdr:colOff>1320800</xdr:colOff>
      <xdr:row>88</xdr:row>
      <xdr:rowOff>37564</xdr:rowOff>
    </xdr:to>
    <xdr:pic>
      <xdr:nvPicPr>
        <xdr:cNvPr id="85" name="Рисунок 84">
          <a:extLst>
            <a:ext uri="{FF2B5EF4-FFF2-40B4-BE49-F238E27FC236}">
              <a16:creationId xmlns:a16="http://schemas.microsoft.com/office/drawing/2014/main" id="{17D06AC3-27C7-4030-A42F-8874A36FD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082800" y="13138150"/>
          <a:ext cx="666750" cy="621764"/>
        </a:xfrm>
        <a:prstGeom prst="rect">
          <a:avLst/>
        </a:prstGeom>
      </xdr:spPr>
    </xdr:pic>
    <xdr:clientData/>
  </xdr:twoCellAnchor>
  <xdr:twoCellAnchor editAs="oneCell">
    <xdr:from>
      <xdr:col>2</xdr:col>
      <xdr:colOff>50799</xdr:colOff>
      <xdr:row>97</xdr:row>
      <xdr:rowOff>133350</xdr:rowOff>
    </xdr:from>
    <xdr:to>
      <xdr:col>2</xdr:col>
      <xdr:colOff>691223</xdr:colOff>
      <xdr:row>104</xdr:row>
      <xdr:rowOff>146550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73F60C35-FB93-4349-AF1F-D8B35E82B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79549" y="15240000"/>
          <a:ext cx="640424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615950</xdr:colOff>
      <xdr:row>99</xdr:row>
      <xdr:rowOff>139700</xdr:rowOff>
    </xdr:from>
    <xdr:to>
      <xdr:col>2</xdr:col>
      <xdr:colOff>1263950</xdr:colOff>
      <xdr:row>104</xdr:row>
      <xdr:rowOff>25700</xdr:rowOff>
    </xdr:to>
    <xdr:pic>
      <xdr:nvPicPr>
        <xdr:cNvPr id="87" name="Рисунок 86">
          <a:extLst>
            <a:ext uri="{FF2B5EF4-FFF2-40B4-BE49-F238E27FC236}">
              <a16:creationId xmlns:a16="http://schemas.microsoft.com/office/drawing/2014/main" id="{42433D4E-8927-40E8-84AA-96CF708E8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44700" y="15551150"/>
          <a:ext cx="648000" cy="6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31750</xdr:colOff>
      <xdr:row>6</xdr:row>
      <xdr:rowOff>152399</xdr:rowOff>
    </xdr:from>
    <xdr:to>
      <xdr:col>2</xdr:col>
      <xdr:colOff>628650</xdr:colOff>
      <xdr:row>14</xdr:row>
      <xdr:rowOff>1268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FC856ED5-E0B5-4228-8C9E-8385DD5DD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460500" y="1320799"/>
          <a:ext cx="596900" cy="1074419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74</xdr:row>
      <xdr:rowOff>0</xdr:rowOff>
    </xdr:from>
    <xdr:to>
      <xdr:col>2</xdr:col>
      <xdr:colOff>628651</xdr:colOff>
      <xdr:row>80</xdr:row>
      <xdr:rowOff>148590</xdr:rowOff>
    </xdr:to>
    <xdr:pic>
      <xdr:nvPicPr>
        <xdr:cNvPr id="89" name="Рисунок 88">
          <a:extLst>
            <a:ext uri="{FF2B5EF4-FFF2-40B4-BE49-F238E27FC236}">
              <a16:creationId xmlns:a16="http://schemas.microsoft.com/office/drawing/2014/main" id="{386C9B92-D5AB-4C69-A33E-83D9D8825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466851" y="11582400"/>
          <a:ext cx="590550" cy="1062990"/>
        </a:xfrm>
        <a:prstGeom prst="rect">
          <a:avLst/>
        </a:prstGeom>
      </xdr:spPr>
    </xdr:pic>
    <xdr:clientData/>
  </xdr:twoCellAnchor>
  <xdr:twoCellAnchor editAs="oneCell">
    <xdr:from>
      <xdr:col>2</xdr:col>
      <xdr:colOff>44450</xdr:colOff>
      <xdr:row>90</xdr:row>
      <xdr:rowOff>0</xdr:rowOff>
    </xdr:from>
    <xdr:to>
      <xdr:col>2</xdr:col>
      <xdr:colOff>633589</xdr:colOff>
      <xdr:row>96</xdr:row>
      <xdr:rowOff>146050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2B0ECC3E-2008-4664-9994-C91CC5DD0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473200" y="14033500"/>
          <a:ext cx="589139" cy="1060450"/>
        </a:xfrm>
        <a:prstGeom prst="rect">
          <a:avLst/>
        </a:prstGeom>
      </xdr:spPr>
    </xdr:pic>
    <xdr:clientData/>
  </xdr:twoCellAnchor>
  <xdr:twoCellAnchor editAs="oneCell">
    <xdr:from>
      <xdr:col>2</xdr:col>
      <xdr:colOff>647701</xdr:colOff>
      <xdr:row>91</xdr:row>
      <xdr:rowOff>120651</xdr:rowOff>
    </xdr:from>
    <xdr:to>
      <xdr:col>2</xdr:col>
      <xdr:colOff>1320800</xdr:colOff>
      <xdr:row>96</xdr:row>
      <xdr:rowOff>31750</xdr:rowOff>
    </xdr:to>
    <xdr:pic>
      <xdr:nvPicPr>
        <xdr:cNvPr id="91" name="Рисунок 90">
          <a:extLst>
            <a:ext uri="{FF2B5EF4-FFF2-40B4-BE49-F238E27FC236}">
              <a16:creationId xmlns:a16="http://schemas.microsoft.com/office/drawing/2014/main" id="{FDF874A0-89E6-4449-BEE0-BE466319F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076451" y="14306551"/>
          <a:ext cx="673099" cy="673099"/>
        </a:xfrm>
        <a:prstGeom prst="rect">
          <a:avLst/>
        </a:prstGeom>
      </xdr:spPr>
    </xdr:pic>
    <xdr:clientData/>
  </xdr:twoCellAnchor>
  <xdr:twoCellAnchor editAs="oneCell">
    <xdr:from>
      <xdr:col>2</xdr:col>
      <xdr:colOff>660401</xdr:colOff>
      <xdr:row>9</xdr:row>
      <xdr:rowOff>31751</xdr:rowOff>
    </xdr:from>
    <xdr:to>
      <xdr:col>2</xdr:col>
      <xdr:colOff>1282700</xdr:colOff>
      <xdr:row>13</xdr:row>
      <xdr:rowOff>44450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3EAE73C2-2FBD-430C-AF74-58E6481A7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089151" y="1657351"/>
          <a:ext cx="622299" cy="622299"/>
        </a:xfrm>
        <a:prstGeom prst="rect">
          <a:avLst/>
        </a:prstGeom>
      </xdr:spPr>
    </xdr:pic>
    <xdr:clientData/>
  </xdr:twoCellAnchor>
  <xdr:twoCellAnchor editAs="oneCell">
    <xdr:from>
      <xdr:col>2</xdr:col>
      <xdr:colOff>590551</xdr:colOff>
      <xdr:row>75</xdr:row>
      <xdr:rowOff>114301</xdr:rowOff>
    </xdr:from>
    <xdr:to>
      <xdr:col>2</xdr:col>
      <xdr:colOff>1244600</xdr:colOff>
      <xdr:row>80</xdr:row>
      <xdr:rowOff>6350</xdr:rowOff>
    </xdr:to>
    <xdr:pic>
      <xdr:nvPicPr>
        <xdr:cNvPr id="93" name="Рисунок 92">
          <a:extLst>
            <a:ext uri="{FF2B5EF4-FFF2-40B4-BE49-F238E27FC236}">
              <a16:creationId xmlns:a16="http://schemas.microsoft.com/office/drawing/2014/main" id="{32946449-633A-402F-BDD2-A91E1CF5D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019301" y="11849101"/>
          <a:ext cx="654049" cy="65404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671830</xdr:colOff>
      <xdr:row>2</xdr:row>
      <xdr:rowOff>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574910C3-5091-4357-B49E-29F821409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903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428625</xdr:colOff>
      <xdr:row>2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63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25400</xdr:rowOff>
    </xdr:from>
    <xdr:to>
      <xdr:col>3</xdr:col>
      <xdr:colOff>387350</xdr:colOff>
      <xdr:row>1</xdr:row>
      <xdr:rowOff>190500</xdr:rowOff>
    </xdr:to>
    <xdr:pic>
      <xdr:nvPicPr>
        <xdr:cNvPr id="3" name="Рисунок 1">
          <a:extLst>
            <a:ext uri="{FF2B5EF4-FFF2-40B4-BE49-F238E27FC236}">
              <a16:creationId xmlns:a16="http://schemas.microsoft.com/office/drawing/2014/main" id="{76D04A62-314E-4841-97F4-286EB615E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25400"/>
          <a:ext cx="118745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6350</xdr:rowOff>
    </xdr:from>
    <xdr:to>
      <xdr:col>2</xdr:col>
      <xdr:colOff>52251</xdr:colOff>
      <xdr:row>2</xdr:row>
      <xdr:rowOff>6350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6350"/>
          <a:ext cx="1125401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16329</xdr:colOff>
      <xdr:row>0</xdr:row>
      <xdr:rowOff>16328</xdr:rowOff>
    </xdr:from>
    <xdr:to>
      <xdr:col>3</xdr:col>
      <xdr:colOff>59055</xdr:colOff>
      <xdr:row>2</xdr:row>
      <xdr:rowOff>16328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9" y="16328"/>
          <a:ext cx="1158512" cy="353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392430</xdr:colOff>
      <xdr:row>2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728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430530</xdr:colOff>
      <xdr:row>2</xdr:row>
      <xdr:rowOff>1270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728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287655</xdr:colOff>
      <xdr:row>2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728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335280</xdr:colOff>
      <xdr:row>2</xdr:row>
      <xdr:rowOff>1270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728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1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8" sqref="A8"/>
    </sheetView>
  </sheetViews>
  <sheetFormatPr defaultRowHeight="14.5"/>
  <cols>
    <col min="1" max="1" width="65.26953125" customWidth="1"/>
    <col min="2" max="2" width="10.7265625" customWidth="1"/>
    <col min="3" max="3" width="12.54296875" customWidth="1"/>
  </cols>
  <sheetData>
    <row r="2" spans="1:5" ht="15.5">
      <c r="B2" s="45"/>
      <c r="C2" s="45"/>
      <c r="D2" s="45"/>
      <c r="E2" s="45"/>
    </row>
    <row r="3" spans="1:5" ht="18.5">
      <c r="A3" s="48" t="s">
        <v>1883</v>
      </c>
      <c r="B3" s="45"/>
      <c r="C3" s="45"/>
      <c r="D3" s="45"/>
      <c r="E3" s="45"/>
    </row>
    <row r="4" spans="1:5" ht="15.5">
      <c r="A4" s="47">
        <v>44914</v>
      </c>
      <c r="B4" s="299" t="s">
        <v>1890</v>
      </c>
      <c r="C4" s="299"/>
      <c r="D4" s="45"/>
      <c r="E4" s="45"/>
    </row>
    <row r="5" spans="1:5" ht="15.5">
      <c r="A5" s="45"/>
      <c r="B5" s="79" t="s">
        <v>1891</v>
      </c>
      <c r="C5" s="79">
        <v>90</v>
      </c>
      <c r="D5" s="45"/>
      <c r="E5" s="45"/>
    </row>
    <row r="6" spans="1:5" ht="15.5">
      <c r="A6" s="45"/>
      <c r="B6" s="80" t="s">
        <v>2008</v>
      </c>
      <c r="C6" s="81" t="s">
        <v>2009</v>
      </c>
      <c r="D6" s="45"/>
      <c r="E6" s="45"/>
    </row>
    <row r="7" spans="1:5">
      <c r="A7" s="46" t="s">
        <v>1876</v>
      </c>
      <c r="B7" s="76">
        <f>Sunmight!I5</f>
        <v>0</v>
      </c>
      <c r="C7" s="78">
        <f>B7*Курс_EUR</f>
        <v>0</v>
      </c>
    </row>
    <row r="8" spans="1:5">
      <c r="A8" s="46" t="s">
        <v>5147</v>
      </c>
      <c r="B8" s="76">
        <f>'SM CST'!I5</f>
        <v>0</v>
      </c>
      <c r="C8" s="78">
        <f>B8*Курс_EUR</f>
        <v>0</v>
      </c>
    </row>
    <row r="9" spans="1:5">
      <c r="A9" s="46" t="s">
        <v>3740</v>
      </c>
      <c r="B9" s="76">
        <f>'RP CR'!I5+'RP CR'!I6/Курс_EUR</f>
        <v>0</v>
      </c>
      <c r="C9" s="76">
        <f>B9*Курс_EUR</f>
        <v>0</v>
      </c>
    </row>
    <row r="10" spans="1:5">
      <c r="A10" s="46" t="s">
        <v>2183</v>
      </c>
      <c r="B10" s="76">
        <f>'RP IND'!J6</f>
        <v>0</v>
      </c>
      <c r="C10" s="78">
        <f>B10*Курс_EUR</f>
        <v>0</v>
      </c>
    </row>
    <row r="11" spans="1:5">
      <c r="A11" s="46" t="s">
        <v>3757</v>
      </c>
      <c r="B11" s="76">
        <f>'RP BR'!L5</f>
        <v>0</v>
      </c>
      <c r="C11" s="78">
        <f>B11*Курс_EUR</f>
        <v>0</v>
      </c>
    </row>
    <row r="12" spans="1:5">
      <c r="A12" s="46" t="s">
        <v>5072</v>
      </c>
      <c r="B12" s="76">
        <f>'RP CST'!I5+'RP CST'!I6/Курс_EUR</f>
        <v>0</v>
      </c>
      <c r="C12" s="78">
        <f>B12*Курс_EUR</f>
        <v>0</v>
      </c>
    </row>
    <row r="13" spans="1:5">
      <c r="A13" s="46" t="s">
        <v>1877</v>
      </c>
      <c r="B13" s="76"/>
      <c r="C13" s="76"/>
    </row>
    <row r="14" spans="1:5">
      <c r="A14" s="46" t="s">
        <v>1878</v>
      </c>
      <c r="B14" s="76">
        <f>'3M EUR'!K5</f>
        <v>0</v>
      </c>
      <c r="C14" s="76">
        <f>B14*Курс_EUR</f>
        <v>0</v>
      </c>
    </row>
    <row r="15" spans="1:5">
      <c r="A15" s="46" t="s">
        <v>2142</v>
      </c>
      <c r="B15" s="76">
        <f>'3M АМ'!J6</f>
        <v>0</v>
      </c>
      <c r="C15" s="76">
        <f>B15*Курс_EUR</f>
        <v>0</v>
      </c>
    </row>
    <row r="16" spans="1:5">
      <c r="A16" s="46" t="s">
        <v>1879</v>
      </c>
      <c r="B16" s="76">
        <f>'3M СИЗ'!K5</f>
        <v>0</v>
      </c>
      <c r="C16" s="76">
        <f>B16*Курс_EUR</f>
        <v>0</v>
      </c>
    </row>
    <row r="17" spans="1:3">
      <c r="A17" s="46" t="s">
        <v>1880</v>
      </c>
      <c r="B17" s="76">
        <f>'U-POL'!K5</f>
        <v>0</v>
      </c>
      <c r="C17" s="76">
        <f t="shared" ref="C17:C20" si="0">B17*Курс_EUR</f>
        <v>0</v>
      </c>
    </row>
    <row r="18" spans="1:3">
      <c r="A18" s="46" t="s">
        <v>1881</v>
      </c>
      <c r="B18" s="76">
        <f>Jtape!H6</f>
        <v>0</v>
      </c>
      <c r="C18" s="76">
        <f t="shared" si="0"/>
        <v>0</v>
      </c>
    </row>
    <row r="19" spans="1:3">
      <c r="A19" s="46" t="s">
        <v>1882</v>
      </c>
      <c r="B19" s="76">
        <f>Abrex!I5</f>
        <v>0</v>
      </c>
      <c r="C19" s="76">
        <f t="shared" si="0"/>
        <v>0</v>
      </c>
    </row>
    <row r="20" spans="1:3">
      <c r="A20" s="117" t="s">
        <v>2469</v>
      </c>
      <c r="B20" s="76">
        <f>Распродажа!F6</f>
        <v>0</v>
      </c>
      <c r="C20" s="76">
        <f t="shared" si="0"/>
        <v>0</v>
      </c>
    </row>
    <row r="21" spans="1:3">
      <c r="A21" s="70" t="s">
        <v>2010</v>
      </c>
      <c r="B21" s="77">
        <f>SUM(B7:B20)</f>
        <v>0</v>
      </c>
      <c r="C21" s="77">
        <f>SUM(C7:C20)</f>
        <v>0</v>
      </c>
    </row>
  </sheetData>
  <mergeCells count="1">
    <mergeCell ref="B4:C4"/>
  </mergeCells>
  <hyperlinks>
    <hyperlink ref="A7" location="Sunmight!A1" display="Абразивные материалы SUNMIGHT (Южная Корея)" xr:uid="{00000000-0004-0000-0000-000000000000}"/>
    <hyperlink ref="A9" location="'RP CR'!A1" display="Материалы для авторемонта  RoxelPro" xr:uid="{00000000-0004-0000-0000-000001000000}"/>
    <hyperlink ref="A13" location="Sata!A1" display="Окрасочное оборудование и средства защиты SATA (Германия)" xr:uid="{00000000-0004-0000-0000-000002000000}"/>
    <hyperlink ref="A14" location="'3M eur'!A1" display="Расходные материалы для авторемонта 3М (США)" xr:uid="{00000000-0004-0000-0000-000003000000}"/>
    <hyperlink ref="A16" location="'3M СИЗ'!A1" display="Средства индивидуальной защиты 3М (США)" xr:uid="{00000000-0004-0000-0000-000004000000}"/>
    <hyperlink ref="A17" location="'U-POL'!A1" display="Расходные материалы для авторемонта U-POL (Англия)" xr:uid="{00000000-0004-0000-0000-000006000000}"/>
    <hyperlink ref="A18" location="Jtape!A1" display="Маскирующие материалы JTAPE (Англия)" xr:uid="{00000000-0004-0000-0000-000008000000}"/>
    <hyperlink ref="A19" location="Abrex!A1" display="Шлифовальный ручной инструмент ABREX-SYSTEM (Италия)" xr:uid="{00000000-0004-0000-0000-00000A000000}"/>
    <hyperlink ref="A15" location="'3M ам'!A1" display="Абразивные материалы 3М (США)" xr:uid="{00000000-0004-0000-0000-00000C000000}"/>
    <hyperlink ref="A10" location="'RP IND'!A1" display="Абразивные материалы для индустрии RoxelPro" xr:uid="{00000000-0004-0000-0000-00000D000000}"/>
    <hyperlink ref="A20" location="Распродажа!A1" display="Товары по сниженной цене" xr:uid="{00000000-0004-0000-0000-00000E000000}"/>
    <hyperlink ref="A11" location="'RP BR'!A1" display="Твердосплавные борфрезы по металлу RoxelPro" xr:uid="{694C1930-B2AA-4AC9-9F4E-141C2EB2EDB9}"/>
    <hyperlink ref="A12" location="'RP CST'!A1" display="Материалы для строительного рынка RoxelPro" xr:uid="{F7029E16-A571-4BD4-96C5-9F31BE9683CC}"/>
    <hyperlink ref="A8" location="'SM CST'!A1" display="Абразивные материалы SUNMIGHT для строительного рынка" xr:uid="{F2D21B02-0A66-49E6-9825-BB36BCDCEFA2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729"/>
  <sheetViews>
    <sheetView workbookViewId="0">
      <pane xSplit="3" ySplit="6" topLeftCell="D7" activePane="bottomRight" state="frozen"/>
      <selection activeCell="B1" sqref="B1"/>
      <selection pane="topRight" activeCell="D1" sqref="D1"/>
      <selection pane="bottomLeft" activeCell="B7" sqref="B7"/>
      <selection pane="bottomRight" activeCell="E5" sqref="E5"/>
    </sheetView>
  </sheetViews>
  <sheetFormatPr defaultColWidth="9.1796875" defaultRowHeight="12" outlineLevelCol="1"/>
  <cols>
    <col min="1" max="1" width="7.6328125" style="1" hidden="1" customWidth="1" outlineLevel="1"/>
    <col min="2" max="2" width="10.81640625" style="1" customWidth="1" collapsed="1"/>
    <col min="3" max="3" width="54.81640625" style="1" customWidth="1"/>
    <col min="4" max="4" width="8.81640625" style="1" customWidth="1"/>
    <col min="5" max="5" width="11.54296875" style="49" customWidth="1"/>
    <col min="6" max="6" width="8.7265625" style="1" customWidth="1"/>
    <col min="7" max="7" width="8.54296875" style="1" customWidth="1" outlineLevel="1"/>
    <col min="8" max="9" width="9.1796875" style="1" customWidth="1" outlineLevel="1"/>
    <col min="10" max="10" width="2.36328125" style="1" customWidth="1"/>
    <col min="11" max="16384" width="9.1796875" style="1"/>
  </cols>
  <sheetData>
    <row r="2" spans="1:9" ht="15.5">
      <c r="B2" s="300" t="s">
        <v>0</v>
      </c>
      <c r="C2" s="300"/>
      <c r="D2" s="300"/>
      <c r="E2" s="300"/>
      <c r="F2" s="300"/>
    </row>
    <row r="3" spans="1:9" ht="15.5">
      <c r="B3" s="300" t="s">
        <v>1884</v>
      </c>
      <c r="C3" s="300"/>
      <c r="D3" s="300"/>
      <c r="E3" s="300"/>
      <c r="F3" s="300"/>
    </row>
    <row r="4" spans="1:9">
      <c r="B4" s="1" t="s">
        <v>3641</v>
      </c>
      <c r="F4" s="35"/>
      <c r="H4" s="50" t="s">
        <v>1885</v>
      </c>
      <c r="I4" s="51">
        <v>0</v>
      </c>
    </row>
    <row r="5" spans="1:9" ht="15" thickBot="1">
      <c r="B5" s="1" t="s">
        <v>1</v>
      </c>
      <c r="E5" s="88" t="s">
        <v>2011</v>
      </c>
      <c r="H5" s="50" t="s">
        <v>1886</v>
      </c>
      <c r="I5" s="7">
        <f>SUM(I23:I725)</f>
        <v>0</v>
      </c>
    </row>
    <row r="6" spans="1:9" ht="24.5" thickBot="1">
      <c r="A6" s="16" t="s">
        <v>3140</v>
      </c>
      <c r="B6" s="16" t="s">
        <v>114</v>
      </c>
      <c r="C6" s="29" t="s">
        <v>115</v>
      </c>
      <c r="D6" s="29" t="s">
        <v>116</v>
      </c>
      <c r="E6" s="29" t="s">
        <v>117</v>
      </c>
      <c r="F6" s="17" t="s">
        <v>6</v>
      </c>
      <c r="G6" s="62" t="s">
        <v>1887</v>
      </c>
      <c r="H6" s="63" t="s">
        <v>1888</v>
      </c>
      <c r="I6" s="64" t="s">
        <v>1889</v>
      </c>
    </row>
    <row r="7" spans="1:9">
      <c r="A7" s="21"/>
      <c r="B7" s="301" t="s">
        <v>3683</v>
      </c>
      <c r="C7" s="302"/>
      <c r="D7" s="302"/>
      <c r="E7" s="302"/>
      <c r="F7" s="302"/>
      <c r="G7" s="67"/>
      <c r="H7" s="68"/>
      <c r="I7" s="69"/>
    </row>
    <row r="8" spans="1:9">
      <c r="A8" s="21"/>
      <c r="B8" s="119" t="s">
        <v>3684</v>
      </c>
      <c r="C8" s="4"/>
      <c r="D8" s="4"/>
      <c r="E8" s="54"/>
      <c r="F8" s="5"/>
      <c r="G8" s="67"/>
      <c r="H8" s="68"/>
      <c r="I8" s="69"/>
    </row>
    <row r="9" spans="1:9">
      <c r="A9" s="21">
        <v>0</v>
      </c>
      <c r="B9" s="11" t="s">
        <v>5068</v>
      </c>
      <c r="C9" s="4" t="s">
        <v>5069</v>
      </c>
      <c r="D9" s="4" t="s">
        <v>5091</v>
      </c>
      <c r="E9" s="54" t="s">
        <v>127</v>
      </c>
      <c r="F9" s="5">
        <v>0.32</v>
      </c>
      <c r="G9" s="67">
        <f t="shared" ref="G9:G11" si="0">F9*(1-Скидка_SUNMIGHT)</f>
        <v>0.32</v>
      </c>
      <c r="H9" s="68"/>
      <c r="I9" s="69">
        <f t="shared" ref="I9:I11" si="1">G9*H9</f>
        <v>0</v>
      </c>
    </row>
    <row r="10" spans="1:9">
      <c r="A10" s="21">
        <v>0</v>
      </c>
      <c r="B10" s="11" t="s">
        <v>5070</v>
      </c>
      <c r="C10" s="4" t="s">
        <v>5069</v>
      </c>
      <c r="D10" s="4" t="s">
        <v>5092</v>
      </c>
      <c r="E10" s="54" t="s">
        <v>127</v>
      </c>
      <c r="F10" s="5">
        <v>0.32</v>
      </c>
      <c r="G10" s="67">
        <f t="shared" si="0"/>
        <v>0.32</v>
      </c>
      <c r="H10" s="68"/>
      <c r="I10" s="69">
        <f t="shared" si="1"/>
        <v>0</v>
      </c>
    </row>
    <row r="11" spans="1:9">
      <c r="A11" s="21">
        <v>0</v>
      </c>
      <c r="B11" s="11" t="s">
        <v>5071</v>
      </c>
      <c r="C11" s="4" t="s">
        <v>5069</v>
      </c>
      <c r="D11" s="4" t="s">
        <v>5093</v>
      </c>
      <c r="E11" s="54" t="s">
        <v>127</v>
      </c>
      <c r="F11" s="5">
        <v>0.32</v>
      </c>
      <c r="G11" s="67">
        <f t="shared" si="0"/>
        <v>0.32</v>
      </c>
      <c r="H11" s="68"/>
      <c r="I11" s="69">
        <f t="shared" si="1"/>
        <v>0</v>
      </c>
    </row>
    <row r="12" spans="1:9">
      <c r="A12" s="21"/>
      <c r="B12" s="119"/>
      <c r="C12" s="4"/>
      <c r="D12" s="4"/>
      <c r="E12" s="54"/>
      <c r="F12" s="5"/>
      <c r="G12" s="67"/>
      <c r="H12" s="68"/>
      <c r="I12" s="69"/>
    </row>
    <row r="13" spans="1:9">
      <c r="A13" s="21">
        <v>0</v>
      </c>
      <c r="B13" s="6" t="s">
        <v>4805</v>
      </c>
      <c r="C13" s="4" t="s">
        <v>4806</v>
      </c>
      <c r="D13" s="4" t="s">
        <v>5094</v>
      </c>
      <c r="E13" s="54" t="s">
        <v>120</v>
      </c>
      <c r="F13" s="5">
        <v>0.51</v>
      </c>
      <c r="G13" s="67">
        <f t="shared" ref="G13:G21" si="2">F13*(1-Скидка_SUNMIGHT)</f>
        <v>0.51</v>
      </c>
      <c r="H13" s="68"/>
      <c r="I13" s="69">
        <f t="shared" ref="I13:I21" si="3">G13*H13</f>
        <v>0</v>
      </c>
    </row>
    <row r="14" spans="1:9">
      <c r="A14" s="21">
        <v>0</v>
      </c>
      <c r="B14" s="6" t="s">
        <v>4807</v>
      </c>
      <c r="C14" s="4" t="s">
        <v>4806</v>
      </c>
      <c r="D14" s="4" t="s">
        <v>5095</v>
      </c>
      <c r="E14" s="54" t="s">
        <v>120</v>
      </c>
      <c r="F14" s="5">
        <v>0.47</v>
      </c>
      <c r="G14" s="67">
        <f t="shared" si="2"/>
        <v>0.47</v>
      </c>
      <c r="H14" s="68"/>
      <c r="I14" s="69">
        <f t="shared" si="3"/>
        <v>0</v>
      </c>
    </row>
    <row r="15" spans="1:9">
      <c r="A15" s="21">
        <v>0</v>
      </c>
      <c r="B15" s="6" t="s">
        <v>4808</v>
      </c>
      <c r="C15" s="4" t="s">
        <v>4806</v>
      </c>
      <c r="D15" s="4" t="s">
        <v>5091</v>
      </c>
      <c r="E15" s="54" t="s">
        <v>120</v>
      </c>
      <c r="F15" s="5">
        <v>0.47</v>
      </c>
      <c r="G15" s="67">
        <f t="shared" si="2"/>
        <v>0.47</v>
      </c>
      <c r="H15" s="68"/>
      <c r="I15" s="69">
        <f t="shared" si="3"/>
        <v>0</v>
      </c>
    </row>
    <row r="16" spans="1:9">
      <c r="A16" s="21">
        <v>0</v>
      </c>
      <c r="B16" s="6" t="s">
        <v>4809</v>
      </c>
      <c r="C16" s="4" t="s">
        <v>4806</v>
      </c>
      <c r="D16" s="4" t="s">
        <v>5096</v>
      </c>
      <c r="E16" s="54" t="s">
        <v>120</v>
      </c>
      <c r="F16" s="5">
        <v>0.47</v>
      </c>
      <c r="G16" s="67">
        <f t="shared" si="2"/>
        <v>0.47</v>
      </c>
      <c r="H16" s="68"/>
      <c r="I16" s="69">
        <f t="shared" si="3"/>
        <v>0</v>
      </c>
    </row>
    <row r="17" spans="1:9">
      <c r="A17" s="21">
        <v>0</v>
      </c>
      <c r="B17" s="6" t="s">
        <v>4810</v>
      </c>
      <c r="C17" s="4" t="s">
        <v>4806</v>
      </c>
      <c r="D17" s="4" t="s">
        <v>5092</v>
      </c>
      <c r="E17" s="54" t="s">
        <v>120</v>
      </c>
      <c r="F17" s="5">
        <v>0.47</v>
      </c>
      <c r="G17" s="67">
        <f t="shared" si="2"/>
        <v>0.47</v>
      </c>
      <c r="H17" s="68"/>
      <c r="I17" s="69">
        <f t="shared" si="3"/>
        <v>0</v>
      </c>
    </row>
    <row r="18" spans="1:9">
      <c r="A18" s="21">
        <v>0</v>
      </c>
      <c r="B18" s="6" t="s">
        <v>4811</v>
      </c>
      <c r="C18" s="4" t="s">
        <v>4806</v>
      </c>
      <c r="D18" s="4" t="s">
        <v>5097</v>
      </c>
      <c r="E18" s="54" t="s">
        <v>120</v>
      </c>
      <c r="F18" s="5">
        <v>0.47</v>
      </c>
      <c r="G18" s="67">
        <f t="shared" si="2"/>
        <v>0.47</v>
      </c>
      <c r="H18" s="68"/>
      <c r="I18" s="69">
        <f t="shared" si="3"/>
        <v>0</v>
      </c>
    </row>
    <row r="19" spans="1:9">
      <c r="A19" s="21">
        <v>0</v>
      </c>
      <c r="B19" s="6" t="s">
        <v>4812</v>
      </c>
      <c r="C19" s="4" t="s">
        <v>4806</v>
      </c>
      <c r="D19" s="4" t="s">
        <v>5098</v>
      </c>
      <c r="E19" s="54" t="s">
        <v>120</v>
      </c>
      <c r="F19" s="5">
        <v>0.47</v>
      </c>
      <c r="G19" s="67">
        <f t="shared" si="2"/>
        <v>0.47</v>
      </c>
      <c r="H19" s="68"/>
      <c r="I19" s="69">
        <f t="shared" si="3"/>
        <v>0</v>
      </c>
    </row>
    <row r="20" spans="1:9">
      <c r="A20" s="21">
        <v>0</v>
      </c>
      <c r="B20" s="6" t="s">
        <v>4813</v>
      </c>
      <c r="C20" s="4" t="s">
        <v>4806</v>
      </c>
      <c r="D20" s="4" t="s">
        <v>5093</v>
      </c>
      <c r="E20" s="54" t="s">
        <v>120</v>
      </c>
      <c r="F20" s="5">
        <v>0.47</v>
      </c>
      <c r="G20" s="67">
        <f t="shared" si="2"/>
        <v>0.47</v>
      </c>
      <c r="H20" s="68"/>
      <c r="I20" s="69">
        <f t="shared" si="3"/>
        <v>0</v>
      </c>
    </row>
    <row r="21" spans="1:9">
      <c r="A21" s="21">
        <v>0</v>
      </c>
      <c r="B21" s="6" t="s">
        <v>4814</v>
      </c>
      <c r="C21" s="4" t="s">
        <v>4806</v>
      </c>
      <c r="D21" s="4" t="s">
        <v>5099</v>
      </c>
      <c r="E21" s="54" t="s">
        <v>120</v>
      </c>
      <c r="F21" s="5">
        <v>0.47</v>
      </c>
      <c r="G21" s="67">
        <f t="shared" si="2"/>
        <v>0.47</v>
      </c>
      <c r="H21" s="68"/>
      <c r="I21" s="69">
        <f t="shared" si="3"/>
        <v>0</v>
      </c>
    </row>
    <row r="22" spans="1:9">
      <c r="A22" s="21"/>
      <c r="B22" s="6"/>
      <c r="C22" s="4"/>
      <c r="D22" s="4"/>
      <c r="E22" s="54"/>
      <c r="F22" s="5"/>
      <c r="G22" s="67"/>
      <c r="H22" s="68"/>
      <c r="I22" s="69"/>
    </row>
    <row r="23" spans="1:9">
      <c r="A23" s="21">
        <v>0</v>
      </c>
      <c r="B23" s="6" t="s">
        <v>3685</v>
      </c>
      <c r="C23" s="4" t="s">
        <v>3686</v>
      </c>
      <c r="D23" s="4" t="s">
        <v>5094</v>
      </c>
      <c r="E23" s="54" t="s">
        <v>120</v>
      </c>
      <c r="F23" s="5">
        <v>0.64</v>
      </c>
      <c r="G23" s="67">
        <f>F23*(1-Скидка_SUNMIGHT)</f>
        <v>0.64</v>
      </c>
      <c r="H23" s="68"/>
      <c r="I23" s="69">
        <f>G23*H23</f>
        <v>0</v>
      </c>
    </row>
    <row r="24" spans="1:9">
      <c r="A24" s="21">
        <v>0</v>
      </c>
      <c r="B24" s="6" t="s">
        <v>3687</v>
      </c>
      <c r="C24" s="4" t="s">
        <v>3686</v>
      </c>
      <c r="D24" s="4" t="s">
        <v>5095</v>
      </c>
      <c r="E24" s="54" t="s">
        <v>120</v>
      </c>
      <c r="F24" s="5">
        <v>0.59</v>
      </c>
      <c r="G24" s="67">
        <f t="shared" ref="G24:G30" si="4">F24*(1-Скидка_SUNMIGHT)</f>
        <v>0.59</v>
      </c>
      <c r="H24" s="68"/>
      <c r="I24" s="69">
        <f t="shared" ref="I24:I30" si="5">G24*H24</f>
        <v>0</v>
      </c>
    </row>
    <row r="25" spans="1:9">
      <c r="A25" s="21">
        <v>0</v>
      </c>
      <c r="B25" s="6" t="s">
        <v>3688</v>
      </c>
      <c r="C25" s="4" t="s">
        <v>3686</v>
      </c>
      <c r="D25" s="4" t="s">
        <v>5091</v>
      </c>
      <c r="E25" s="54" t="s">
        <v>120</v>
      </c>
      <c r="F25" s="5">
        <v>0.59</v>
      </c>
      <c r="G25" s="67">
        <f t="shared" si="4"/>
        <v>0.59</v>
      </c>
      <c r="H25" s="68"/>
      <c r="I25" s="69">
        <f t="shared" si="5"/>
        <v>0</v>
      </c>
    </row>
    <row r="26" spans="1:9">
      <c r="A26" s="21">
        <v>0</v>
      </c>
      <c r="B26" s="6" t="s">
        <v>3689</v>
      </c>
      <c r="C26" s="4" t="s">
        <v>3686</v>
      </c>
      <c r="D26" s="4" t="s">
        <v>5096</v>
      </c>
      <c r="E26" s="54" t="s">
        <v>120</v>
      </c>
      <c r="F26" s="5">
        <v>0.59</v>
      </c>
      <c r="G26" s="67">
        <f t="shared" si="4"/>
        <v>0.59</v>
      </c>
      <c r="H26" s="68"/>
      <c r="I26" s="69">
        <f t="shared" si="5"/>
        <v>0</v>
      </c>
    </row>
    <row r="27" spans="1:9">
      <c r="A27" s="21">
        <v>0</v>
      </c>
      <c r="B27" s="6" t="s">
        <v>3690</v>
      </c>
      <c r="C27" s="4" t="s">
        <v>3686</v>
      </c>
      <c r="D27" s="4" t="s">
        <v>5092</v>
      </c>
      <c r="E27" s="54" t="s">
        <v>120</v>
      </c>
      <c r="F27" s="5">
        <v>0.59</v>
      </c>
      <c r="G27" s="67">
        <f t="shared" si="4"/>
        <v>0.59</v>
      </c>
      <c r="H27" s="68"/>
      <c r="I27" s="69">
        <f t="shared" si="5"/>
        <v>0</v>
      </c>
    </row>
    <row r="28" spans="1:9">
      <c r="A28" s="21">
        <v>0</v>
      </c>
      <c r="B28" s="6" t="s">
        <v>3691</v>
      </c>
      <c r="C28" s="4" t="s">
        <v>3686</v>
      </c>
      <c r="D28" s="4" t="s">
        <v>5097</v>
      </c>
      <c r="E28" s="54" t="s">
        <v>120</v>
      </c>
      <c r="F28" s="5">
        <v>0.59</v>
      </c>
      <c r="G28" s="67">
        <f t="shared" si="4"/>
        <v>0.59</v>
      </c>
      <c r="H28" s="68"/>
      <c r="I28" s="69">
        <f t="shared" si="5"/>
        <v>0</v>
      </c>
    </row>
    <row r="29" spans="1:9">
      <c r="A29" s="21">
        <v>0</v>
      </c>
      <c r="B29" s="6" t="s">
        <v>3692</v>
      </c>
      <c r="C29" s="4" t="s">
        <v>3686</v>
      </c>
      <c r="D29" s="4" t="s">
        <v>5098</v>
      </c>
      <c r="E29" s="54" t="s">
        <v>120</v>
      </c>
      <c r="F29" s="5">
        <v>0.59</v>
      </c>
      <c r="G29" s="67">
        <f t="shared" si="4"/>
        <v>0.59</v>
      </c>
      <c r="H29" s="68"/>
      <c r="I29" s="69">
        <f t="shared" si="5"/>
        <v>0</v>
      </c>
    </row>
    <row r="30" spans="1:9">
      <c r="A30" s="21">
        <v>0</v>
      </c>
      <c r="B30" s="6" t="s">
        <v>3693</v>
      </c>
      <c r="C30" s="4" t="s">
        <v>3686</v>
      </c>
      <c r="D30" s="4" t="s">
        <v>5093</v>
      </c>
      <c r="E30" s="54" t="s">
        <v>120</v>
      </c>
      <c r="F30" s="5">
        <v>0.59</v>
      </c>
      <c r="G30" s="67">
        <f t="shared" si="4"/>
        <v>0.59</v>
      </c>
      <c r="H30" s="68"/>
      <c r="I30" s="69">
        <f t="shared" si="5"/>
        <v>0</v>
      </c>
    </row>
    <row r="31" spans="1:9">
      <c r="A31" s="21">
        <v>0</v>
      </c>
      <c r="B31" s="6" t="s">
        <v>4636</v>
      </c>
      <c r="C31" s="4" t="s">
        <v>3686</v>
      </c>
      <c r="D31" s="4" t="s">
        <v>5099</v>
      </c>
      <c r="E31" s="54" t="s">
        <v>120</v>
      </c>
      <c r="F31" s="5">
        <v>0.59</v>
      </c>
      <c r="G31" s="67">
        <f>F31*(1-Скидка_SUNMIGHT)</f>
        <v>0.59</v>
      </c>
      <c r="H31" s="68"/>
      <c r="I31" s="69">
        <f>G31*H31</f>
        <v>0</v>
      </c>
    </row>
    <row r="32" spans="1:9">
      <c r="A32" s="21">
        <v>0</v>
      </c>
      <c r="B32" s="6" t="s">
        <v>4957</v>
      </c>
      <c r="C32" s="4" t="s">
        <v>3686</v>
      </c>
      <c r="D32" s="4" t="s">
        <v>5100</v>
      </c>
      <c r="E32" s="54" t="s">
        <v>120</v>
      </c>
      <c r="F32" s="5">
        <v>0.59</v>
      </c>
      <c r="G32" s="67">
        <f>F32*(1-Скидка_SUNMIGHT)</f>
        <v>0.59</v>
      </c>
      <c r="H32" s="68"/>
      <c r="I32" s="69">
        <f>G32*H32</f>
        <v>0</v>
      </c>
    </row>
    <row r="33" spans="1:9">
      <c r="A33" s="21">
        <v>0</v>
      </c>
      <c r="B33" s="6" t="s">
        <v>4958</v>
      </c>
      <c r="C33" s="4" t="s">
        <v>3686</v>
      </c>
      <c r="D33" s="4" t="s">
        <v>5101</v>
      </c>
      <c r="E33" s="54" t="s">
        <v>120</v>
      </c>
      <c r="F33" s="5">
        <v>0.59</v>
      </c>
      <c r="G33" s="67">
        <f>F33*(1-Скидка_SUNMIGHT)</f>
        <v>0.59</v>
      </c>
      <c r="H33" s="68"/>
      <c r="I33" s="69">
        <f>G33*H33</f>
        <v>0</v>
      </c>
    </row>
    <row r="34" spans="1:9">
      <c r="A34" s="21">
        <v>0</v>
      </c>
      <c r="B34" s="6" t="s">
        <v>4959</v>
      </c>
      <c r="C34" s="4" t="s">
        <v>3686</v>
      </c>
      <c r="D34" s="4" t="s">
        <v>5102</v>
      </c>
      <c r="E34" s="54" t="s">
        <v>120</v>
      </c>
      <c r="F34" s="5">
        <v>0.59</v>
      </c>
      <c r="G34" s="67">
        <f>F34*(1-Скидка_SUNMIGHT)</f>
        <v>0.59</v>
      </c>
      <c r="H34" s="68"/>
      <c r="I34" s="69">
        <f>G34*H34</f>
        <v>0</v>
      </c>
    </row>
    <row r="35" spans="1:9">
      <c r="A35" s="21"/>
      <c r="B35" s="6"/>
      <c r="C35" s="4"/>
      <c r="D35" s="4"/>
      <c r="E35" s="54"/>
      <c r="F35" s="5"/>
      <c r="G35" s="67"/>
      <c r="H35" s="68"/>
      <c r="I35" s="69"/>
    </row>
    <row r="36" spans="1:9">
      <c r="A36" s="21">
        <v>0</v>
      </c>
      <c r="B36" s="6" t="s">
        <v>4601</v>
      </c>
      <c r="C36" s="4" t="s">
        <v>4602</v>
      </c>
      <c r="D36" s="4" t="s">
        <v>5094</v>
      </c>
      <c r="E36" s="54" t="s">
        <v>289</v>
      </c>
      <c r="F36" s="5">
        <v>30.56</v>
      </c>
      <c r="G36" s="67">
        <f t="shared" ref="G36:G44" si="6">F36*(1-Скидка_SUNMIGHT)</f>
        <v>30.56</v>
      </c>
      <c r="H36" s="68"/>
      <c r="I36" s="69">
        <f>G36*H36</f>
        <v>0</v>
      </c>
    </row>
    <row r="37" spans="1:9">
      <c r="A37" s="21">
        <v>0</v>
      </c>
      <c r="B37" s="6" t="s">
        <v>4637</v>
      </c>
      <c r="C37" s="4" t="s">
        <v>4602</v>
      </c>
      <c r="D37" s="4" t="s">
        <v>5095</v>
      </c>
      <c r="E37" s="54" t="s">
        <v>289</v>
      </c>
      <c r="F37" s="5">
        <v>28.98</v>
      </c>
      <c r="G37" s="67">
        <f t="shared" si="6"/>
        <v>28.98</v>
      </c>
      <c r="H37" s="68"/>
      <c r="I37" s="69">
        <f t="shared" ref="I37:I43" si="7">G37*H37</f>
        <v>0</v>
      </c>
    </row>
    <row r="38" spans="1:9">
      <c r="A38" s="21">
        <v>0</v>
      </c>
      <c r="B38" s="6" t="s">
        <v>4638</v>
      </c>
      <c r="C38" s="4" t="s">
        <v>4602</v>
      </c>
      <c r="D38" s="4" t="s">
        <v>5091</v>
      </c>
      <c r="E38" s="54" t="s">
        <v>289</v>
      </c>
      <c r="F38" s="5">
        <v>28.94</v>
      </c>
      <c r="G38" s="67">
        <f t="shared" si="6"/>
        <v>28.94</v>
      </c>
      <c r="H38" s="68"/>
      <c r="I38" s="69">
        <f t="shared" si="7"/>
        <v>0</v>
      </c>
    </row>
    <row r="39" spans="1:9">
      <c r="A39" s="21">
        <v>0</v>
      </c>
      <c r="B39" s="6" t="s">
        <v>4639</v>
      </c>
      <c r="C39" s="4" t="s">
        <v>4602</v>
      </c>
      <c r="D39" s="4" t="s">
        <v>5096</v>
      </c>
      <c r="E39" s="54" t="s">
        <v>289</v>
      </c>
      <c r="F39" s="5">
        <v>29.07</v>
      </c>
      <c r="G39" s="67">
        <f t="shared" si="6"/>
        <v>29.07</v>
      </c>
      <c r="H39" s="68"/>
      <c r="I39" s="69">
        <f t="shared" si="7"/>
        <v>0</v>
      </c>
    </row>
    <row r="40" spans="1:9">
      <c r="A40" s="21">
        <v>0</v>
      </c>
      <c r="B40" s="6" t="s">
        <v>4640</v>
      </c>
      <c r="C40" s="4" t="s">
        <v>4602</v>
      </c>
      <c r="D40" s="4" t="s">
        <v>5092</v>
      </c>
      <c r="E40" s="54" t="s">
        <v>289</v>
      </c>
      <c r="F40" s="5">
        <v>29.07</v>
      </c>
      <c r="G40" s="67">
        <f t="shared" si="6"/>
        <v>29.07</v>
      </c>
      <c r="H40" s="68"/>
      <c r="I40" s="69">
        <f t="shared" si="7"/>
        <v>0</v>
      </c>
    </row>
    <row r="41" spans="1:9">
      <c r="A41" s="21">
        <v>0</v>
      </c>
      <c r="B41" s="6" t="s">
        <v>4641</v>
      </c>
      <c r="C41" s="4" t="s">
        <v>4602</v>
      </c>
      <c r="D41" s="4" t="s">
        <v>5097</v>
      </c>
      <c r="E41" s="54" t="s">
        <v>289</v>
      </c>
      <c r="F41" s="5">
        <v>29.07</v>
      </c>
      <c r="G41" s="67">
        <f t="shared" si="6"/>
        <v>29.07</v>
      </c>
      <c r="H41" s="68"/>
      <c r="I41" s="69">
        <f t="shared" si="7"/>
        <v>0</v>
      </c>
    </row>
    <row r="42" spans="1:9">
      <c r="A42" s="21">
        <v>0</v>
      </c>
      <c r="B42" s="6" t="s">
        <v>4642</v>
      </c>
      <c r="C42" s="4" t="s">
        <v>4602</v>
      </c>
      <c r="D42" s="4" t="s">
        <v>5098</v>
      </c>
      <c r="E42" s="54" t="s">
        <v>289</v>
      </c>
      <c r="F42" s="5">
        <v>29.07</v>
      </c>
      <c r="G42" s="67">
        <f t="shared" si="6"/>
        <v>29.07</v>
      </c>
      <c r="H42" s="68"/>
      <c r="I42" s="69">
        <f t="shared" si="7"/>
        <v>0</v>
      </c>
    </row>
    <row r="43" spans="1:9">
      <c r="A43" s="21">
        <v>0</v>
      </c>
      <c r="B43" s="6" t="s">
        <v>4643</v>
      </c>
      <c r="C43" s="4" t="s">
        <v>4602</v>
      </c>
      <c r="D43" s="4" t="s">
        <v>5093</v>
      </c>
      <c r="E43" s="54" t="s">
        <v>289</v>
      </c>
      <c r="F43" s="5">
        <v>29.07</v>
      </c>
      <c r="G43" s="67">
        <f t="shared" si="6"/>
        <v>29.07</v>
      </c>
      <c r="H43" s="68"/>
      <c r="I43" s="69">
        <f t="shared" si="7"/>
        <v>0</v>
      </c>
    </row>
    <row r="44" spans="1:9">
      <c r="A44" s="21">
        <v>0</v>
      </c>
      <c r="B44" s="6" t="s">
        <v>4644</v>
      </c>
      <c r="C44" s="6" t="s">
        <v>4602</v>
      </c>
      <c r="D44" s="6" t="s">
        <v>5099</v>
      </c>
      <c r="E44" s="286" t="s">
        <v>289</v>
      </c>
      <c r="F44" s="7">
        <v>29.07</v>
      </c>
      <c r="G44" s="67">
        <f t="shared" si="6"/>
        <v>29.07</v>
      </c>
      <c r="H44" s="68"/>
      <c r="I44" s="69">
        <f>G44*H44</f>
        <v>0</v>
      </c>
    </row>
    <row r="45" spans="1:9">
      <c r="A45" s="21"/>
      <c r="B45" s="6"/>
      <c r="C45" s="6"/>
      <c r="D45" s="6"/>
      <c r="E45" s="286"/>
      <c r="F45" s="7"/>
      <c r="G45" s="67"/>
      <c r="H45" s="68"/>
      <c r="I45" s="69"/>
    </row>
    <row r="46" spans="1:9">
      <c r="A46" s="21"/>
      <c r="B46" s="303" t="s">
        <v>3579</v>
      </c>
      <c r="C46" s="303"/>
      <c r="D46" s="303"/>
      <c r="E46" s="303"/>
      <c r="F46" s="303"/>
      <c r="G46" s="120"/>
      <c r="H46" s="120"/>
      <c r="I46" s="120"/>
    </row>
    <row r="47" spans="1:9">
      <c r="A47" s="21"/>
      <c r="B47" s="119" t="s">
        <v>3580</v>
      </c>
      <c r="C47" s="60"/>
      <c r="D47" s="60"/>
      <c r="E47" s="60"/>
      <c r="F47" s="60"/>
      <c r="G47" s="120"/>
      <c r="H47" s="120"/>
      <c r="I47" s="120"/>
    </row>
    <row r="48" spans="1:9">
      <c r="A48" s="21">
        <v>0</v>
      </c>
      <c r="B48" s="6" t="s">
        <v>2962</v>
      </c>
      <c r="C48" s="4" t="s">
        <v>3039</v>
      </c>
      <c r="D48" s="4" t="s">
        <v>126</v>
      </c>
      <c r="E48" s="54" t="s">
        <v>120</v>
      </c>
      <c r="F48" s="5">
        <v>0.62</v>
      </c>
      <c r="G48" s="67">
        <f t="shared" ref="G48:G77" si="8">F48*(1-Скидка_SUNMIGHT)</f>
        <v>0.62</v>
      </c>
      <c r="H48" s="68"/>
      <c r="I48" s="69">
        <f t="shared" ref="I48:I77" si="9">G48*H48</f>
        <v>0</v>
      </c>
    </row>
    <row r="49" spans="1:9">
      <c r="A49" s="21">
        <v>0</v>
      </c>
      <c r="B49" s="6" t="s">
        <v>2963</v>
      </c>
      <c r="C49" s="4" t="s">
        <v>3039</v>
      </c>
      <c r="D49" s="4" t="s">
        <v>129</v>
      </c>
      <c r="E49" s="54" t="s">
        <v>120</v>
      </c>
      <c r="F49" s="5">
        <v>0.54</v>
      </c>
      <c r="G49" s="67">
        <f t="shared" si="8"/>
        <v>0.54</v>
      </c>
      <c r="H49" s="68"/>
      <c r="I49" s="69">
        <f t="shared" si="9"/>
        <v>0</v>
      </c>
    </row>
    <row r="50" spans="1:9">
      <c r="A50" s="21">
        <v>0</v>
      </c>
      <c r="B50" s="6" t="s">
        <v>2964</v>
      </c>
      <c r="C50" s="4" t="s">
        <v>3039</v>
      </c>
      <c r="D50" s="4" t="s">
        <v>131</v>
      </c>
      <c r="E50" s="54" t="s">
        <v>120</v>
      </c>
      <c r="F50" s="5">
        <v>0.54</v>
      </c>
      <c r="G50" s="67">
        <f t="shared" si="8"/>
        <v>0.54</v>
      </c>
      <c r="H50" s="68"/>
      <c r="I50" s="69">
        <f t="shared" si="9"/>
        <v>0</v>
      </c>
    </row>
    <row r="51" spans="1:9">
      <c r="A51" s="21">
        <v>0</v>
      </c>
      <c r="B51" s="6" t="s">
        <v>2965</v>
      </c>
      <c r="C51" s="4" t="s">
        <v>3039</v>
      </c>
      <c r="D51" s="4" t="s">
        <v>133</v>
      </c>
      <c r="E51" s="54" t="s">
        <v>120</v>
      </c>
      <c r="F51" s="5">
        <v>0.54</v>
      </c>
      <c r="G51" s="67">
        <f t="shared" si="8"/>
        <v>0.54</v>
      </c>
      <c r="H51" s="68"/>
      <c r="I51" s="69">
        <f t="shared" si="9"/>
        <v>0</v>
      </c>
    </row>
    <row r="52" spans="1:9">
      <c r="A52" s="21">
        <v>0</v>
      </c>
      <c r="B52" s="6" t="s">
        <v>2966</v>
      </c>
      <c r="C52" s="4" t="s">
        <v>3039</v>
      </c>
      <c r="D52" s="4" t="s">
        <v>135</v>
      </c>
      <c r="E52" s="54" t="s">
        <v>120</v>
      </c>
      <c r="F52" s="5">
        <v>0.54</v>
      </c>
      <c r="G52" s="67">
        <f t="shared" si="8"/>
        <v>0.54</v>
      </c>
      <c r="H52" s="68"/>
      <c r="I52" s="69">
        <f t="shared" si="9"/>
        <v>0</v>
      </c>
    </row>
    <row r="53" spans="1:9">
      <c r="A53" s="21">
        <v>0</v>
      </c>
      <c r="B53" s="6" t="s">
        <v>2967</v>
      </c>
      <c r="C53" s="4" t="s">
        <v>3039</v>
      </c>
      <c r="D53" s="4" t="s">
        <v>139</v>
      </c>
      <c r="E53" s="54" t="s">
        <v>120</v>
      </c>
      <c r="F53" s="5">
        <v>0.54</v>
      </c>
      <c r="G53" s="67">
        <f t="shared" si="8"/>
        <v>0.54</v>
      </c>
      <c r="H53" s="68"/>
      <c r="I53" s="69">
        <f t="shared" si="9"/>
        <v>0</v>
      </c>
    </row>
    <row r="54" spans="1:9">
      <c r="A54" s="21">
        <v>0</v>
      </c>
      <c r="B54" s="6" t="s">
        <v>2968</v>
      </c>
      <c r="C54" s="4" t="s">
        <v>3039</v>
      </c>
      <c r="D54" s="4" t="s">
        <v>143</v>
      </c>
      <c r="E54" s="54" t="s">
        <v>120</v>
      </c>
      <c r="F54" s="5">
        <v>0.54</v>
      </c>
      <c r="G54" s="67">
        <f t="shared" si="8"/>
        <v>0.54</v>
      </c>
      <c r="H54" s="68"/>
      <c r="I54" s="69">
        <f t="shared" si="9"/>
        <v>0</v>
      </c>
    </row>
    <row r="55" spans="1:9">
      <c r="A55" s="21">
        <v>0</v>
      </c>
      <c r="B55" s="6" t="s">
        <v>2969</v>
      </c>
      <c r="C55" s="4" t="s">
        <v>3039</v>
      </c>
      <c r="D55" s="4" t="s">
        <v>147</v>
      </c>
      <c r="E55" s="54" t="s">
        <v>120</v>
      </c>
      <c r="F55" s="5">
        <v>0.54</v>
      </c>
      <c r="G55" s="67">
        <f t="shared" si="8"/>
        <v>0.54</v>
      </c>
      <c r="H55" s="68"/>
      <c r="I55" s="69">
        <f t="shared" si="9"/>
        <v>0</v>
      </c>
    </row>
    <row r="56" spans="1:9">
      <c r="A56" s="21">
        <v>0</v>
      </c>
      <c r="B56" s="6" t="s">
        <v>2970</v>
      </c>
      <c r="C56" s="4" t="s">
        <v>3039</v>
      </c>
      <c r="D56" s="4" t="s">
        <v>149</v>
      </c>
      <c r="E56" s="54" t="s">
        <v>120</v>
      </c>
      <c r="F56" s="5">
        <v>0.54</v>
      </c>
      <c r="G56" s="67">
        <f t="shared" si="8"/>
        <v>0.54</v>
      </c>
      <c r="H56" s="68"/>
      <c r="I56" s="69">
        <f t="shared" si="9"/>
        <v>0</v>
      </c>
    </row>
    <row r="57" spans="1:9">
      <c r="A57" s="21">
        <v>0</v>
      </c>
      <c r="B57" s="6" t="s">
        <v>2971</v>
      </c>
      <c r="C57" s="4" t="s">
        <v>3039</v>
      </c>
      <c r="D57" s="4" t="s">
        <v>151</v>
      </c>
      <c r="E57" s="54" t="s">
        <v>120</v>
      </c>
      <c r="F57" s="5">
        <v>0.54</v>
      </c>
      <c r="G57" s="67">
        <f t="shared" si="8"/>
        <v>0.54</v>
      </c>
      <c r="H57" s="68"/>
      <c r="I57" s="69">
        <f t="shared" si="9"/>
        <v>0</v>
      </c>
    </row>
    <row r="58" spans="1:9">
      <c r="A58" s="21"/>
      <c r="B58" s="6"/>
      <c r="C58" s="4"/>
      <c r="D58" s="4"/>
      <c r="E58" s="54"/>
      <c r="F58" s="5"/>
      <c r="G58" s="67"/>
      <c r="H58" s="68"/>
      <c r="I58" s="69"/>
    </row>
    <row r="59" spans="1:9">
      <c r="A59" s="21">
        <v>0</v>
      </c>
      <c r="B59" s="6" t="s">
        <v>2972</v>
      </c>
      <c r="C59" s="4" t="s">
        <v>3040</v>
      </c>
      <c r="D59" s="4" t="s">
        <v>126</v>
      </c>
      <c r="E59" s="54" t="s">
        <v>120</v>
      </c>
      <c r="F59" s="5">
        <v>0.82</v>
      </c>
      <c r="G59" s="67">
        <f t="shared" si="8"/>
        <v>0.82</v>
      </c>
      <c r="H59" s="68"/>
      <c r="I59" s="69">
        <f t="shared" si="9"/>
        <v>0</v>
      </c>
    </row>
    <row r="60" spans="1:9">
      <c r="A60" s="21">
        <v>0</v>
      </c>
      <c r="B60" s="6" t="s">
        <v>2973</v>
      </c>
      <c r="C60" s="4" t="s">
        <v>3040</v>
      </c>
      <c r="D60" s="4" t="s">
        <v>129</v>
      </c>
      <c r="E60" s="54" t="s">
        <v>120</v>
      </c>
      <c r="F60" s="5">
        <v>0.71</v>
      </c>
      <c r="G60" s="67">
        <f t="shared" si="8"/>
        <v>0.71</v>
      </c>
      <c r="H60" s="68"/>
      <c r="I60" s="69">
        <f t="shared" si="9"/>
        <v>0</v>
      </c>
    </row>
    <row r="61" spans="1:9">
      <c r="A61" s="21">
        <v>0</v>
      </c>
      <c r="B61" s="6" t="s">
        <v>2974</v>
      </c>
      <c r="C61" s="4" t="s">
        <v>3040</v>
      </c>
      <c r="D61" s="4" t="s">
        <v>131</v>
      </c>
      <c r="E61" s="54" t="s">
        <v>120</v>
      </c>
      <c r="F61" s="5">
        <v>0.71</v>
      </c>
      <c r="G61" s="67">
        <f t="shared" si="8"/>
        <v>0.71</v>
      </c>
      <c r="H61" s="68"/>
      <c r="I61" s="69">
        <f t="shared" si="9"/>
        <v>0</v>
      </c>
    </row>
    <row r="62" spans="1:9">
      <c r="A62" s="21">
        <v>0</v>
      </c>
      <c r="B62" s="6" t="s">
        <v>2975</v>
      </c>
      <c r="C62" s="4" t="s">
        <v>3040</v>
      </c>
      <c r="D62" s="4" t="s">
        <v>133</v>
      </c>
      <c r="E62" s="54" t="s">
        <v>120</v>
      </c>
      <c r="F62" s="5">
        <v>0.71</v>
      </c>
      <c r="G62" s="67">
        <f t="shared" si="8"/>
        <v>0.71</v>
      </c>
      <c r="H62" s="68"/>
      <c r="I62" s="69">
        <f t="shared" si="9"/>
        <v>0</v>
      </c>
    </row>
    <row r="63" spans="1:9">
      <c r="A63" s="21">
        <v>0</v>
      </c>
      <c r="B63" s="6" t="s">
        <v>2976</v>
      </c>
      <c r="C63" s="4" t="s">
        <v>3040</v>
      </c>
      <c r="D63" s="4" t="s">
        <v>135</v>
      </c>
      <c r="E63" s="54" t="s">
        <v>120</v>
      </c>
      <c r="F63" s="5">
        <v>0.71</v>
      </c>
      <c r="G63" s="67">
        <f t="shared" si="8"/>
        <v>0.71</v>
      </c>
      <c r="H63" s="68"/>
      <c r="I63" s="69">
        <f t="shared" si="9"/>
        <v>0</v>
      </c>
    </row>
    <row r="64" spans="1:9">
      <c r="A64" s="21">
        <v>0</v>
      </c>
      <c r="B64" s="6" t="s">
        <v>2977</v>
      </c>
      <c r="C64" s="4" t="s">
        <v>3040</v>
      </c>
      <c r="D64" s="4" t="s">
        <v>139</v>
      </c>
      <c r="E64" s="54" t="s">
        <v>120</v>
      </c>
      <c r="F64" s="5">
        <v>0.71</v>
      </c>
      <c r="G64" s="67">
        <f t="shared" si="8"/>
        <v>0.71</v>
      </c>
      <c r="H64" s="68"/>
      <c r="I64" s="69">
        <f t="shared" si="9"/>
        <v>0</v>
      </c>
    </row>
    <row r="65" spans="1:9">
      <c r="A65" s="21">
        <v>0</v>
      </c>
      <c r="B65" s="6" t="s">
        <v>2978</v>
      </c>
      <c r="C65" s="4" t="s">
        <v>3040</v>
      </c>
      <c r="D65" s="4" t="s">
        <v>143</v>
      </c>
      <c r="E65" s="54" t="s">
        <v>120</v>
      </c>
      <c r="F65" s="5">
        <v>0.71</v>
      </c>
      <c r="G65" s="67">
        <f t="shared" si="8"/>
        <v>0.71</v>
      </c>
      <c r="H65" s="68"/>
      <c r="I65" s="69">
        <f t="shared" si="9"/>
        <v>0</v>
      </c>
    </row>
    <row r="66" spans="1:9">
      <c r="A66" s="21">
        <v>0</v>
      </c>
      <c r="B66" s="6" t="s">
        <v>2979</v>
      </c>
      <c r="C66" s="4" t="s">
        <v>3040</v>
      </c>
      <c r="D66" s="4" t="s">
        <v>147</v>
      </c>
      <c r="E66" s="54" t="s">
        <v>120</v>
      </c>
      <c r="F66" s="5">
        <v>0.71</v>
      </c>
      <c r="G66" s="67">
        <f t="shared" si="8"/>
        <v>0.71</v>
      </c>
      <c r="H66" s="68"/>
      <c r="I66" s="69">
        <f t="shared" si="9"/>
        <v>0</v>
      </c>
    </row>
    <row r="67" spans="1:9">
      <c r="A67" s="21">
        <v>0</v>
      </c>
      <c r="B67" s="6" t="s">
        <v>2980</v>
      </c>
      <c r="C67" s="4" t="s">
        <v>3040</v>
      </c>
      <c r="D67" s="4" t="s">
        <v>149</v>
      </c>
      <c r="E67" s="54" t="s">
        <v>120</v>
      </c>
      <c r="F67" s="5">
        <v>0.71</v>
      </c>
      <c r="G67" s="67">
        <f t="shared" si="8"/>
        <v>0.71</v>
      </c>
      <c r="H67" s="68"/>
      <c r="I67" s="69">
        <f t="shared" si="9"/>
        <v>0</v>
      </c>
    </row>
    <row r="68" spans="1:9">
      <c r="A68" s="21">
        <v>0</v>
      </c>
      <c r="B68" s="6" t="s">
        <v>2981</v>
      </c>
      <c r="C68" s="4" t="s">
        <v>3040</v>
      </c>
      <c r="D68" s="4" t="s">
        <v>151</v>
      </c>
      <c r="E68" s="54" t="s">
        <v>120</v>
      </c>
      <c r="F68" s="5">
        <v>0.71</v>
      </c>
      <c r="G68" s="67">
        <f t="shared" si="8"/>
        <v>0.71</v>
      </c>
      <c r="H68" s="68"/>
      <c r="I68" s="69">
        <f t="shared" si="9"/>
        <v>0</v>
      </c>
    </row>
    <row r="69" spans="1:9">
      <c r="A69" s="21"/>
      <c r="B69" s="6"/>
      <c r="C69" s="4"/>
      <c r="D69" s="4"/>
      <c r="E69" s="54"/>
      <c r="F69" s="5"/>
      <c r="G69" s="67"/>
      <c r="H69" s="68"/>
      <c r="I69" s="69"/>
    </row>
    <row r="70" spans="1:9">
      <c r="A70" s="21">
        <v>0</v>
      </c>
      <c r="B70" s="6" t="s">
        <v>2982</v>
      </c>
      <c r="C70" s="4" t="s">
        <v>3041</v>
      </c>
      <c r="D70" s="4" t="s">
        <v>126</v>
      </c>
      <c r="E70" s="54" t="s">
        <v>120</v>
      </c>
      <c r="F70" s="5">
        <v>1.1599999999999999</v>
      </c>
      <c r="G70" s="67">
        <f t="shared" si="8"/>
        <v>1.1599999999999999</v>
      </c>
      <c r="H70" s="68"/>
      <c r="I70" s="69">
        <f t="shared" si="9"/>
        <v>0</v>
      </c>
    </row>
    <row r="71" spans="1:9">
      <c r="A71" s="21">
        <v>0</v>
      </c>
      <c r="B71" s="6" t="s">
        <v>2983</v>
      </c>
      <c r="C71" s="4" t="s">
        <v>3041</v>
      </c>
      <c r="D71" s="4" t="s">
        <v>129</v>
      </c>
      <c r="E71" s="54" t="s">
        <v>120</v>
      </c>
      <c r="F71" s="5">
        <v>1.05</v>
      </c>
      <c r="G71" s="67">
        <f t="shared" si="8"/>
        <v>1.05</v>
      </c>
      <c r="H71" s="68"/>
      <c r="I71" s="69">
        <f t="shared" si="9"/>
        <v>0</v>
      </c>
    </row>
    <row r="72" spans="1:9">
      <c r="A72" s="21">
        <v>0</v>
      </c>
      <c r="B72" s="6" t="s">
        <v>2984</v>
      </c>
      <c r="C72" s="4" t="s">
        <v>3041</v>
      </c>
      <c r="D72" s="4" t="s">
        <v>131</v>
      </c>
      <c r="E72" s="54" t="s">
        <v>120</v>
      </c>
      <c r="F72" s="5">
        <v>1.05</v>
      </c>
      <c r="G72" s="67">
        <f t="shared" si="8"/>
        <v>1.05</v>
      </c>
      <c r="H72" s="68"/>
      <c r="I72" s="69">
        <f t="shared" si="9"/>
        <v>0</v>
      </c>
    </row>
    <row r="73" spans="1:9">
      <c r="A73" s="21">
        <v>0</v>
      </c>
      <c r="B73" s="6" t="s">
        <v>2985</v>
      </c>
      <c r="C73" s="4" t="s">
        <v>3041</v>
      </c>
      <c r="D73" s="4" t="s">
        <v>133</v>
      </c>
      <c r="E73" s="54" t="s">
        <v>120</v>
      </c>
      <c r="F73" s="5">
        <v>1.05</v>
      </c>
      <c r="G73" s="67">
        <f t="shared" si="8"/>
        <v>1.05</v>
      </c>
      <c r="H73" s="68"/>
      <c r="I73" s="69">
        <f t="shared" si="9"/>
        <v>0</v>
      </c>
    </row>
    <row r="74" spans="1:9">
      <c r="A74" s="21">
        <v>0</v>
      </c>
      <c r="B74" s="6" t="s">
        <v>2986</v>
      </c>
      <c r="C74" s="4" t="s">
        <v>3041</v>
      </c>
      <c r="D74" s="4" t="s">
        <v>135</v>
      </c>
      <c r="E74" s="54" t="s">
        <v>120</v>
      </c>
      <c r="F74" s="5">
        <v>1.05</v>
      </c>
      <c r="G74" s="67">
        <f t="shared" si="8"/>
        <v>1.05</v>
      </c>
      <c r="H74" s="68"/>
      <c r="I74" s="69">
        <f t="shared" si="9"/>
        <v>0</v>
      </c>
    </row>
    <row r="75" spans="1:9">
      <c r="A75" s="21">
        <v>0</v>
      </c>
      <c r="B75" s="6" t="s">
        <v>2987</v>
      </c>
      <c r="C75" s="4" t="s">
        <v>3041</v>
      </c>
      <c r="D75" s="4" t="s">
        <v>139</v>
      </c>
      <c r="E75" s="54" t="s">
        <v>120</v>
      </c>
      <c r="F75" s="5">
        <v>1.05</v>
      </c>
      <c r="G75" s="67">
        <f t="shared" si="8"/>
        <v>1.05</v>
      </c>
      <c r="H75" s="68"/>
      <c r="I75" s="69">
        <f t="shared" si="9"/>
        <v>0</v>
      </c>
    </row>
    <row r="76" spans="1:9">
      <c r="A76" s="21">
        <v>0</v>
      </c>
      <c r="B76" s="6" t="s">
        <v>2988</v>
      </c>
      <c r="C76" s="4" t="s">
        <v>3041</v>
      </c>
      <c r="D76" s="4" t="s">
        <v>143</v>
      </c>
      <c r="E76" s="54" t="s">
        <v>120</v>
      </c>
      <c r="F76" s="5">
        <v>1.05</v>
      </c>
      <c r="G76" s="67">
        <f t="shared" si="8"/>
        <v>1.05</v>
      </c>
      <c r="H76" s="68"/>
      <c r="I76" s="69">
        <f t="shared" si="9"/>
        <v>0</v>
      </c>
    </row>
    <row r="77" spans="1:9">
      <c r="A77" s="21">
        <v>0</v>
      </c>
      <c r="B77" s="6" t="s">
        <v>2989</v>
      </c>
      <c r="C77" s="4" t="s">
        <v>3041</v>
      </c>
      <c r="D77" s="4" t="s">
        <v>147</v>
      </c>
      <c r="E77" s="54" t="s">
        <v>120</v>
      </c>
      <c r="F77" s="5">
        <v>1.05</v>
      </c>
      <c r="G77" s="67">
        <f t="shared" si="8"/>
        <v>1.05</v>
      </c>
      <c r="H77" s="68"/>
      <c r="I77" s="69">
        <f t="shared" si="9"/>
        <v>0</v>
      </c>
    </row>
    <row r="78" spans="1:9">
      <c r="A78" s="21"/>
      <c r="B78" s="6"/>
      <c r="C78" s="4"/>
      <c r="D78" s="4"/>
      <c r="E78" s="54"/>
      <c r="F78" s="5"/>
      <c r="G78" s="67"/>
      <c r="H78" s="68"/>
      <c r="I78" s="69"/>
    </row>
    <row r="79" spans="1:9">
      <c r="A79" s="21">
        <v>0</v>
      </c>
      <c r="B79" s="6" t="s">
        <v>3210</v>
      </c>
      <c r="C79" s="4" t="s">
        <v>3211</v>
      </c>
      <c r="D79" s="4" t="s">
        <v>126</v>
      </c>
      <c r="E79" s="54" t="s">
        <v>293</v>
      </c>
      <c r="F79" s="5">
        <v>45.51</v>
      </c>
      <c r="G79" s="67">
        <f t="shared" ref="G79:G86" si="10">F79*(1-Скидка_SUNMIGHT)</f>
        <v>45.51</v>
      </c>
      <c r="H79" s="68"/>
      <c r="I79" s="69">
        <f t="shared" ref="I79:I86" si="11">G79*H79</f>
        <v>0</v>
      </c>
    </row>
    <row r="80" spans="1:9">
      <c r="A80" s="21">
        <v>0</v>
      </c>
      <c r="B80" s="6" t="s">
        <v>3212</v>
      </c>
      <c r="C80" s="4" t="s">
        <v>3211</v>
      </c>
      <c r="D80" s="4" t="s">
        <v>129</v>
      </c>
      <c r="E80" s="54" t="s">
        <v>293</v>
      </c>
      <c r="F80" s="5">
        <v>41.7</v>
      </c>
      <c r="G80" s="67">
        <f t="shared" si="10"/>
        <v>41.7</v>
      </c>
      <c r="H80" s="68"/>
      <c r="I80" s="69">
        <f t="shared" si="11"/>
        <v>0</v>
      </c>
    </row>
    <row r="81" spans="1:9">
      <c r="A81" s="21">
        <v>0</v>
      </c>
      <c r="B81" s="6" t="s">
        <v>3213</v>
      </c>
      <c r="C81" s="4" t="s">
        <v>3211</v>
      </c>
      <c r="D81" s="4" t="s">
        <v>131</v>
      </c>
      <c r="E81" s="54" t="s">
        <v>293</v>
      </c>
      <c r="F81" s="5">
        <v>41.7</v>
      </c>
      <c r="G81" s="67">
        <f t="shared" si="10"/>
        <v>41.7</v>
      </c>
      <c r="H81" s="68"/>
      <c r="I81" s="69">
        <f t="shared" si="11"/>
        <v>0</v>
      </c>
    </row>
    <row r="82" spans="1:9">
      <c r="A82" s="21">
        <v>0</v>
      </c>
      <c r="B82" s="6" t="s">
        <v>3214</v>
      </c>
      <c r="C82" s="4" t="s">
        <v>3211</v>
      </c>
      <c r="D82" s="4" t="s">
        <v>133</v>
      </c>
      <c r="E82" s="54" t="s">
        <v>293</v>
      </c>
      <c r="F82" s="5">
        <v>41.7</v>
      </c>
      <c r="G82" s="67">
        <f t="shared" si="10"/>
        <v>41.7</v>
      </c>
      <c r="H82" s="68"/>
      <c r="I82" s="69">
        <f t="shared" si="11"/>
        <v>0</v>
      </c>
    </row>
    <row r="83" spans="1:9">
      <c r="A83" s="21">
        <v>0</v>
      </c>
      <c r="B83" s="6" t="s">
        <v>3215</v>
      </c>
      <c r="C83" s="4" t="s">
        <v>3211</v>
      </c>
      <c r="D83" s="4" t="s">
        <v>135</v>
      </c>
      <c r="E83" s="54" t="s">
        <v>293</v>
      </c>
      <c r="F83" s="5">
        <v>41.7</v>
      </c>
      <c r="G83" s="67">
        <f t="shared" si="10"/>
        <v>41.7</v>
      </c>
      <c r="H83" s="68"/>
      <c r="I83" s="69">
        <f t="shared" si="11"/>
        <v>0</v>
      </c>
    </row>
    <row r="84" spans="1:9">
      <c r="A84" s="21">
        <v>0</v>
      </c>
      <c r="B84" s="6" t="s">
        <v>3216</v>
      </c>
      <c r="C84" s="4" t="s">
        <v>3211</v>
      </c>
      <c r="D84" s="4" t="s">
        <v>139</v>
      </c>
      <c r="E84" s="54" t="s">
        <v>293</v>
      </c>
      <c r="F84" s="5">
        <v>41.7</v>
      </c>
      <c r="G84" s="67">
        <f t="shared" si="10"/>
        <v>41.7</v>
      </c>
      <c r="H84" s="68"/>
      <c r="I84" s="69">
        <f t="shared" si="11"/>
        <v>0</v>
      </c>
    </row>
    <row r="85" spans="1:9">
      <c r="A85" s="21">
        <v>0</v>
      </c>
      <c r="B85" s="6" t="s">
        <v>3217</v>
      </c>
      <c r="C85" s="4" t="s">
        <v>3211</v>
      </c>
      <c r="D85" s="4" t="s">
        <v>143</v>
      </c>
      <c r="E85" s="54" t="s">
        <v>293</v>
      </c>
      <c r="F85" s="5">
        <v>41.7</v>
      </c>
      <c r="G85" s="67">
        <f t="shared" si="10"/>
        <v>41.7</v>
      </c>
      <c r="H85" s="68"/>
      <c r="I85" s="69">
        <f t="shared" si="11"/>
        <v>0</v>
      </c>
    </row>
    <row r="86" spans="1:9">
      <c r="A86" s="21">
        <v>0</v>
      </c>
      <c r="B86" s="6" t="s">
        <v>3218</v>
      </c>
      <c r="C86" s="4" t="s">
        <v>3211</v>
      </c>
      <c r="D86" s="4" t="s">
        <v>147</v>
      </c>
      <c r="E86" s="54" t="s">
        <v>293</v>
      </c>
      <c r="F86" s="5">
        <v>41.7</v>
      </c>
      <c r="G86" s="67">
        <f t="shared" si="10"/>
        <v>41.7</v>
      </c>
      <c r="H86" s="68"/>
      <c r="I86" s="69">
        <f t="shared" si="11"/>
        <v>0</v>
      </c>
    </row>
    <row r="87" spans="1:9" ht="12.5" thickBot="1">
      <c r="A87" s="21"/>
      <c r="B87" s="6"/>
      <c r="C87" s="4"/>
      <c r="D87" s="4"/>
      <c r="E87" s="54"/>
      <c r="F87" s="5"/>
      <c r="G87" s="67"/>
      <c r="H87" s="68"/>
      <c r="I87" s="69"/>
    </row>
    <row r="88" spans="1:9">
      <c r="A88" s="21"/>
      <c r="B88" s="301" t="s">
        <v>5046</v>
      </c>
      <c r="C88" s="302"/>
      <c r="D88" s="302"/>
      <c r="E88" s="302"/>
      <c r="F88" s="302"/>
      <c r="G88" s="67"/>
      <c r="H88" s="68"/>
      <c r="I88" s="69"/>
    </row>
    <row r="89" spans="1:9">
      <c r="A89" s="21"/>
      <c r="B89" s="56" t="s">
        <v>3581</v>
      </c>
      <c r="C89" s="52"/>
      <c r="D89" s="53"/>
      <c r="E89" s="54"/>
      <c r="F89" s="55"/>
      <c r="G89" s="67"/>
      <c r="H89" s="68"/>
      <c r="I89" s="69"/>
    </row>
    <row r="90" spans="1:9">
      <c r="A90" s="21">
        <v>0</v>
      </c>
      <c r="B90" s="6" t="s">
        <v>5009</v>
      </c>
      <c r="C90" s="6" t="s">
        <v>5010</v>
      </c>
      <c r="D90" s="6" t="s">
        <v>124</v>
      </c>
      <c r="E90" s="54" t="s">
        <v>120</v>
      </c>
      <c r="F90" s="5">
        <v>0.45</v>
      </c>
      <c r="G90" s="67">
        <f t="shared" ref="G90:G97" si="12">F90*(1-Скидка_SUNMIGHT)</f>
        <v>0.45</v>
      </c>
      <c r="H90" s="68"/>
      <c r="I90" s="69">
        <f t="shared" ref="I90:I97" si="13">G90*H90</f>
        <v>0</v>
      </c>
    </row>
    <row r="91" spans="1:9">
      <c r="A91" s="21">
        <v>0</v>
      </c>
      <c r="B91" s="6" t="s">
        <v>5011</v>
      </c>
      <c r="C91" s="6" t="s">
        <v>5010</v>
      </c>
      <c r="D91" s="6" t="s">
        <v>126</v>
      </c>
      <c r="E91" s="54" t="s">
        <v>127</v>
      </c>
      <c r="F91" s="5">
        <v>0.4</v>
      </c>
      <c r="G91" s="67">
        <f t="shared" si="12"/>
        <v>0.4</v>
      </c>
      <c r="H91" s="68"/>
      <c r="I91" s="69">
        <f t="shared" si="13"/>
        <v>0</v>
      </c>
    </row>
    <row r="92" spans="1:9">
      <c r="A92" s="21">
        <v>0</v>
      </c>
      <c r="B92" s="6" t="s">
        <v>5012</v>
      </c>
      <c r="C92" s="6" t="s">
        <v>5010</v>
      </c>
      <c r="D92" s="6" t="s">
        <v>129</v>
      </c>
      <c r="E92" s="54" t="s">
        <v>127</v>
      </c>
      <c r="F92" s="5">
        <v>0.37</v>
      </c>
      <c r="G92" s="67">
        <f t="shared" si="12"/>
        <v>0.37</v>
      </c>
      <c r="H92" s="68"/>
      <c r="I92" s="69">
        <f t="shared" si="13"/>
        <v>0</v>
      </c>
    </row>
    <row r="93" spans="1:9">
      <c r="A93" s="21">
        <v>0</v>
      </c>
      <c r="B93" s="6" t="s">
        <v>5013</v>
      </c>
      <c r="C93" s="6" t="s">
        <v>5010</v>
      </c>
      <c r="D93" s="6" t="s">
        <v>131</v>
      </c>
      <c r="E93" s="54" t="s">
        <v>127</v>
      </c>
      <c r="F93" s="5">
        <v>0.37</v>
      </c>
      <c r="G93" s="67">
        <f t="shared" si="12"/>
        <v>0.37</v>
      </c>
      <c r="H93" s="68"/>
      <c r="I93" s="69">
        <f t="shared" si="13"/>
        <v>0</v>
      </c>
    </row>
    <row r="94" spans="1:9">
      <c r="A94" s="21">
        <v>0</v>
      </c>
      <c r="B94" s="6" t="s">
        <v>5014</v>
      </c>
      <c r="C94" s="6" t="s">
        <v>5010</v>
      </c>
      <c r="D94" s="6" t="s">
        <v>133</v>
      </c>
      <c r="E94" s="54" t="s">
        <v>127</v>
      </c>
      <c r="F94" s="5">
        <v>0.37</v>
      </c>
      <c r="G94" s="67">
        <f t="shared" si="12"/>
        <v>0.37</v>
      </c>
      <c r="H94" s="68"/>
      <c r="I94" s="69">
        <f t="shared" si="13"/>
        <v>0</v>
      </c>
    </row>
    <row r="95" spans="1:9">
      <c r="A95" s="21">
        <v>0</v>
      </c>
      <c r="B95" s="6" t="s">
        <v>5015</v>
      </c>
      <c r="C95" s="6" t="s">
        <v>5010</v>
      </c>
      <c r="D95" s="6" t="s">
        <v>135</v>
      </c>
      <c r="E95" s="54" t="s">
        <v>127</v>
      </c>
      <c r="F95" s="5">
        <v>0.37</v>
      </c>
      <c r="G95" s="67">
        <f t="shared" si="12"/>
        <v>0.37</v>
      </c>
      <c r="H95" s="68"/>
      <c r="I95" s="69">
        <f t="shared" si="13"/>
        <v>0</v>
      </c>
    </row>
    <row r="96" spans="1:9">
      <c r="A96" s="21">
        <v>0</v>
      </c>
      <c r="B96" s="6" t="s">
        <v>5016</v>
      </c>
      <c r="C96" s="6" t="s">
        <v>5010</v>
      </c>
      <c r="D96" s="6" t="s">
        <v>137</v>
      </c>
      <c r="E96" s="54" t="s">
        <v>127</v>
      </c>
      <c r="F96" s="5">
        <v>0.37</v>
      </c>
      <c r="G96" s="67">
        <f t="shared" si="12"/>
        <v>0.37</v>
      </c>
      <c r="H96" s="68"/>
      <c r="I96" s="69">
        <f t="shared" si="13"/>
        <v>0</v>
      </c>
    </row>
    <row r="97" spans="1:9">
      <c r="A97" s="21">
        <v>0</v>
      </c>
      <c r="B97" s="6" t="s">
        <v>5017</v>
      </c>
      <c r="C97" s="6" t="s">
        <v>5010</v>
      </c>
      <c r="D97" s="6" t="s">
        <v>139</v>
      </c>
      <c r="E97" s="54" t="s">
        <v>127</v>
      </c>
      <c r="F97" s="5">
        <v>0.37</v>
      </c>
      <c r="G97" s="67">
        <f t="shared" si="12"/>
        <v>0.37</v>
      </c>
      <c r="H97" s="68"/>
      <c r="I97" s="69">
        <f t="shared" si="13"/>
        <v>0</v>
      </c>
    </row>
    <row r="98" spans="1:9">
      <c r="A98" s="21"/>
      <c r="B98" s="6"/>
      <c r="C98" s="6"/>
      <c r="D98" s="6"/>
      <c r="E98" s="54"/>
      <c r="F98" s="5"/>
      <c r="G98" s="67"/>
      <c r="H98" s="68"/>
      <c r="I98" s="69"/>
    </row>
    <row r="99" spans="1:9">
      <c r="A99" s="21">
        <v>0</v>
      </c>
      <c r="B99" s="6" t="s">
        <v>118</v>
      </c>
      <c r="C99" s="4" t="s">
        <v>3042</v>
      </c>
      <c r="D99" s="4" t="s">
        <v>119</v>
      </c>
      <c r="E99" s="54" t="s">
        <v>120</v>
      </c>
      <c r="F99" s="5">
        <v>0.67</v>
      </c>
      <c r="G99" s="67">
        <f t="shared" ref="G99:G119" si="14">F99*(1-Скидка_SUNMIGHT)</f>
        <v>0.67</v>
      </c>
      <c r="H99" s="68"/>
      <c r="I99" s="69">
        <f>G99*H99</f>
        <v>0</v>
      </c>
    </row>
    <row r="100" spans="1:9">
      <c r="A100" s="21">
        <v>0</v>
      </c>
      <c r="B100" s="6" t="s">
        <v>121</v>
      </c>
      <c r="C100" s="6" t="s">
        <v>3042</v>
      </c>
      <c r="D100" s="6" t="s">
        <v>122</v>
      </c>
      <c r="E100" s="54" t="s">
        <v>120</v>
      </c>
      <c r="F100" s="5">
        <v>0.59</v>
      </c>
      <c r="G100" s="67">
        <f t="shared" si="14"/>
        <v>0.59</v>
      </c>
      <c r="H100" s="68"/>
      <c r="I100" s="69">
        <f t="shared" ref="I100:I163" si="15">G100*H100</f>
        <v>0</v>
      </c>
    </row>
    <row r="101" spans="1:9">
      <c r="A101" s="21">
        <v>0</v>
      </c>
      <c r="B101" s="6" t="s">
        <v>123</v>
      </c>
      <c r="C101" s="6" t="s">
        <v>3042</v>
      </c>
      <c r="D101" s="6" t="s">
        <v>124</v>
      </c>
      <c r="E101" s="54" t="s">
        <v>120</v>
      </c>
      <c r="F101" s="5">
        <v>0.45</v>
      </c>
      <c r="G101" s="67">
        <f t="shared" si="14"/>
        <v>0.45</v>
      </c>
      <c r="H101" s="68"/>
      <c r="I101" s="69">
        <f t="shared" si="15"/>
        <v>0</v>
      </c>
    </row>
    <row r="102" spans="1:9">
      <c r="A102" s="21">
        <v>0</v>
      </c>
      <c r="B102" s="6" t="s">
        <v>125</v>
      </c>
      <c r="C102" s="6" t="s">
        <v>3042</v>
      </c>
      <c r="D102" s="6" t="s">
        <v>126</v>
      </c>
      <c r="E102" s="54" t="s">
        <v>127</v>
      </c>
      <c r="F102" s="5">
        <v>0.4</v>
      </c>
      <c r="G102" s="67">
        <f t="shared" si="14"/>
        <v>0.4</v>
      </c>
      <c r="H102" s="68"/>
      <c r="I102" s="69">
        <f t="shared" si="15"/>
        <v>0</v>
      </c>
    </row>
    <row r="103" spans="1:9">
      <c r="A103" s="21">
        <v>0</v>
      </c>
      <c r="B103" s="6" t="s">
        <v>128</v>
      </c>
      <c r="C103" s="6" t="s">
        <v>3042</v>
      </c>
      <c r="D103" s="6" t="s">
        <v>129</v>
      </c>
      <c r="E103" s="54" t="s">
        <v>127</v>
      </c>
      <c r="F103" s="5">
        <v>0.37</v>
      </c>
      <c r="G103" s="67">
        <f t="shared" si="14"/>
        <v>0.37</v>
      </c>
      <c r="H103" s="68"/>
      <c r="I103" s="69">
        <f t="shared" si="15"/>
        <v>0</v>
      </c>
    </row>
    <row r="104" spans="1:9">
      <c r="A104" s="21">
        <v>0</v>
      </c>
      <c r="B104" s="6" t="s">
        <v>130</v>
      </c>
      <c r="C104" s="6" t="s">
        <v>3042</v>
      </c>
      <c r="D104" s="6" t="s">
        <v>131</v>
      </c>
      <c r="E104" s="54" t="s">
        <v>127</v>
      </c>
      <c r="F104" s="5">
        <v>0.37</v>
      </c>
      <c r="G104" s="67">
        <f t="shared" si="14"/>
        <v>0.37</v>
      </c>
      <c r="H104" s="68"/>
      <c r="I104" s="69">
        <f t="shared" si="15"/>
        <v>0</v>
      </c>
    </row>
    <row r="105" spans="1:9">
      <c r="A105" s="21">
        <v>0</v>
      </c>
      <c r="B105" s="6" t="s">
        <v>132</v>
      </c>
      <c r="C105" s="6" t="s">
        <v>3042</v>
      </c>
      <c r="D105" s="6" t="s">
        <v>133</v>
      </c>
      <c r="E105" s="54" t="s">
        <v>127</v>
      </c>
      <c r="F105" s="5">
        <v>0.37</v>
      </c>
      <c r="G105" s="67">
        <f t="shared" si="14"/>
        <v>0.37</v>
      </c>
      <c r="H105" s="68"/>
      <c r="I105" s="69">
        <f t="shared" si="15"/>
        <v>0</v>
      </c>
    </row>
    <row r="106" spans="1:9">
      <c r="A106" s="21">
        <v>0</v>
      </c>
      <c r="B106" s="6" t="s">
        <v>134</v>
      </c>
      <c r="C106" s="6" t="s">
        <v>3042</v>
      </c>
      <c r="D106" s="6" t="s">
        <v>135</v>
      </c>
      <c r="E106" s="54" t="s">
        <v>127</v>
      </c>
      <c r="F106" s="5">
        <v>0.37</v>
      </c>
      <c r="G106" s="67">
        <f t="shared" si="14"/>
        <v>0.37</v>
      </c>
      <c r="H106" s="68"/>
      <c r="I106" s="69">
        <f t="shared" si="15"/>
        <v>0</v>
      </c>
    </row>
    <row r="107" spans="1:9">
      <c r="A107" s="21">
        <v>0</v>
      </c>
      <c r="B107" s="6" t="s">
        <v>136</v>
      </c>
      <c r="C107" s="6" t="s">
        <v>3042</v>
      </c>
      <c r="D107" s="6" t="s">
        <v>137</v>
      </c>
      <c r="E107" s="54" t="s">
        <v>127</v>
      </c>
      <c r="F107" s="5">
        <v>0.37</v>
      </c>
      <c r="G107" s="67">
        <f t="shared" si="14"/>
        <v>0.37</v>
      </c>
      <c r="H107" s="68"/>
      <c r="I107" s="69">
        <f t="shared" si="15"/>
        <v>0</v>
      </c>
    </row>
    <row r="108" spans="1:9">
      <c r="A108" s="21">
        <v>0</v>
      </c>
      <c r="B108" s="6" t="s">
        <v>138</v>
      </c>
      <c r="C108" s="6" t="s">
        <v>3042</v>
      </c>
      <c r="D108" s="6" t="s">
        <v>139</v>
      </c>
      <c r="E108" s="54" t="s">
        <v>127</v>
      </c>
      <c r="F108" s="5">
        <v>0.37</v>
      </c>
      <c r="G108" s="67">
        <f t="shared" si="14"/>
        <v>0.37</v>
      </c>
      <c r="H108" s="68"/>
      <c r="I108" s="69">
        <f t="shared" si="15"/>
        <v>0</v>
      </c>
    </row>
    <row r="109" spans="1:9">
      <c r="A109" s="21">
        <v>0</v>
      </c>
      <c r="B109" s="6" t="s">
        <v>140</v>
      </c>
      <c r="C109" s="6" t="s">
        <v>3042</v>
      </c>
      <c r="D109" s="6" t="s">
        <v>141</v>
      </c>
      <c r="E109" s="54" t="s">
        <v>127</v>
      </c>
      <c r="F109" s="5">
        <v>0.37</v>
      </c>
      <c r="G109" s="67">
        <f t="shared" si="14"/>
        <v>0.37</v>
      </c>
      <c r="H109" s="68"/>
      <c r="I109" s="69">
        <f t="shared" si="15"/>
        <v>0</v>
      </c>
    </row>
    <row r="110" spans="1:9">
      <c r="A110" s="21">
        <v>0</v>
      </c>
      <c r="B110" s="6" t="s">
        <v>142</v>
      </c>
      <c r="C110" s="6" t="s">
        <v>3042</v>
      </c>
      <c r="D110" s="6" t="s">
        <v>143</v>
      </c>
      <c r="E110" s="54" t="s">
        <v>127</v>
      </c>
      <c r="F110" s="5">
        <v>0.37</v>
      </c>
      <c r="G110" s="67">
        <f t="shared" si="14"/>
        <v>0.37</v>
      </c>
      <c r="H110" s="68"/>
      <c r="I110" s="69">
        <f t="shared" si="15"/>
        <v>0</v>
      </c>
    </row>
    <row r="111" spans="1:9">
      <c r="A111" s="21">
        <v>0</v>
      </c>
      <c r="B111" s="6" t="s">
        <v>144</v>
      </c>
      <c r="C111" s="6" t="s">
        <v>3042</v>
      </c>
      <c r="D111" s="6" t="s">
        <v>145</v>
      </c>
      <c r="E111" s="54" t="s">
        <v>127</v>
      </c>
      <c r="F111" s="5">
        <v>0.37</v>
      </c>
      <c r="G111" s="67">
        <f t="shared" si="14"/>
        <v>0.37</v>
      </c>
      <c r="H111" s="68"/>
      <c r="I111" s="69">
        <f t="shared" si="15"/>
        <v>0</v>
      </c>
    </row>
    <row r="112" spans="1:9">
      <c r="A112" s="21">
        <v>0</v>
      </c>
      <c r="B112" s="6" t="s">
        <v>146</v>
      </c>
      <c r="C112" s="6" t="s">
        <v>3042</v>
      </c>
      <c r="D112" s="6" t="s">
        <v>147</v>
      </c>
      <c r="E112" s="54" t="s">
        <v>127</v>
      </c>
      <c r="F112" s="5">
        <v>0.37</v>
      </c>
      <c r="G112" s="67">
        <f t="shared" si="14"/>
        <v>0.37</v>
      </c>
      <c r="H112" s="68"/>
      <c r="I112" s="69">
        <f t="shared" si="15"/>
        <v>0</v>
      </c>
    </row>
    <row r="113" spans="1:9">
      <c r="A113" s="21">
        <v>0</v>
      </c>
      <c r="B113" s="6" t="s">
        <v>148</v>
      </c>
      <c r="C113" s="6" t="s">
        <v>3042</v>
      </c>
      <c r="D113" s="6" t="s">
        <v>149</v>
      </c>
      <c r="E113" s="54" t="s">
        <v>127</v>
      </c>
      <c r="F113" s="5">
        <v>0.37</v>
      </c>
      <c r="G113" s="67">
        <f t="shared" si="14"/>
        <v>0.37</v>
      </c>
      <c r="H113" s="68"/>
      <c r="I113" s="69">
        <f t="shared" si="15"/>
        <v>0</v>
      </c>
    </row>
    <row r="114" spans="1:9">
      <c r="A114" s="21">
        <v>0</v>
      </c>
      <c r="B114" s="6" t="s">
        <v>150</v>
      </c>
      <c r="C114" s="6" t="s">
        <v>3042</v>
      </c>
      <c r="D114" s="6" t="s">
        <v>151</v>
      </c>
      <c r="E114" s="54" t="s">
        <v>127</v>
      </c>
      <c r="F114" s="5">
        <v>0.37</v>
      </c>
      <c r="G114" s="67">
        <f t="shared" si="14"/>
        <v>0.37</v>
      </c>
      <c r="H114" s="68"/>
      <c r="I114" s="69">
        <f t="shared" si="15"/>
        <v>0</v>
      </c>
    </row>
    <row r="115" spans="1:9">
      <c r="A115" s="21">
        <v>0</v>
      </c>
      <c r="B115" s="6" t="s">
        <v>3787</v>
      </c>
      <c r="C115" s="6" t="s">
        <v>3043</v>
      </c>
      <c r="D115" s="6" t="s">
        <v>152</v>
      </c>
      <c r="E115" s="54" t="s">
        <v>127</v>
      </c>
      <c r="F115" s="5">
        <v>0.52</v>
      </c>
      <c r="G115" s="67">
        <f t="shared" si="14"/>
        <v>0.52</v>
      </c>
      <c r="H115" s="68"/>
      <c r="I115" s="69">
        <f t="shared" si="15"/>
        <v>0</v>
      </c>
    </row>
    <row r="116" spans="1:9">
      <c r="A116" s="21">
        <v>0</v>
      </c>
      <c r="B116" s="6" t="s">
        <v>3788</v>
      </c>
      <c r="C116" s="6" t="s">
        <v>3043</v>
      </c>
      <c r="D116" s="6" t="s">
        <v>153</v>
      </c>
      <c r="E116" s="54" t="s">
        <v>127</v>
      </c>
      <c r="F116" s="5">
        <v>0.52</v>
      </c>
      <c r="G116" s="67">
        <f t="shared" si="14"/>
        <v>0.52</v>
      </c>
      <c r="H116" s="68"/>
      <c r="I116" s="69">
        <f t="shared" si="15"/>
        <v>0</v>
      </c>
    </row>
    <row r="117" spans="1:9">
      <c r="A117" s="21">
        <v>0</v>
      </c>
      <c r="B117" s="6" t="s">
        <v>3789</v>
      </c>
      <c r="C117" s="6" t="s">
        <v>3043</v>
      </c>
      <c r="D117" s="6" t="s">
        <v>154</v>
      </c>
      <c r="E117" s="54" t="s">
        <v>127</v>
      </c>
      <c r="F117" s="5">
        <v>0.52</v>
      </c>
      <c r="G117" s="67">
        <f t="shared" si="14"/>
        <v>0.52</v>
      </c>
      <c r="H117" s="68"/>
      <c r="I117" s="69">
        <f t="shared" si="15"/>
        <v>0</v>
      </c>
    </row>
    <row r="118" spans="1:9">
      <c r="A118" s="21">
        <v>0</v>
      </c>
      <c r="B118" s="6" t="s">
        <v>3790</v>
      </c>
      <c r="C118" s="6" t="s">
        <v>3043</v>
      </c>
      <c r="D118" s="6" t="s">
        <v>155</v>
      </c>
      <c r="E118" s="54" t="s">
        <v>127</v>
      </c>
      <c r="F118" s="5">
        <v>0.52</v>
      </c>
      <c r="G118" s="67">
        <f t="shared" si="14"/>
        <v>0.52</v>
      </c>
      <c r="H118" s="68"/>
      <c r="I118" s="69">
        <f t="shared" si="15"/>
        <v>0</v>
      </c>
    </row>
    <row r="119" spans="1:9">
      <c r="A119" s="21">
        <v>0</v>
      </c>
      <c r="B119" s="6" t="s">
        <v>3791</v>
      </c>
      <c r="C119" s="6" t="s">
        <v>3043</v>
      </c>
      <c r="D119" s="6" t="s">
        <v>156</v>
      </c>
      <c r="E119" s="54" t="s">
        <v>127</v>
      </c>
      <c r="F119" s="5">
        <v>0.52</v>
      </c>
      <c r="G119" s="67">
        <f t="shared" si="14"/>
        <v>0.52</v>
      </c>
      <c r="H119" s="68"/>
      <c r="I119" s="69">
        <f t="shared" si="15"/>
        <v>0</v>
      </c>
    </row>
    <row r="120" spans="1:9">
      <c r="A120" s="21"/>
      <c r="B120" s="6"/>
      <c r="C120" s="6"/>
      <c r="D120" s="6"/>
      <c r="E120" s="54"/>
      <c r="F120" s="121"/>
      <c r="G120" s="67"/>
      <c r="H120" s="68"/>
      <c r="I120" s="69"/>
    </row>
    <row r="121" spans="1:9">
      <c r="A121" s="21">
        <v>0</v>
      </c>
      <c r="B121" s="6" t="s">
        <v>5018</v>
      </c>
      <c r="C121" s="6" t="s">
        <v>5019</v>
      </c>
      <c r="D121" s="6" t="s">
        <v>124</v>
      </c>
      <c r="E121" s="54" t="s">
        <v>120</v>
      </c>
      <c r="F121" s="7">
        <v>0.56999999999999995</v>
      </c>
      <c r="G121" s="67">
        <f t="shared" ref="G121:G128" si="16">F121*(1-Скидка_SUNMIGHT)</f>
        <v>0.56999999999999995</v>
      </c>
      <c r="H121" s="68"/>
      <c r="I121" s="69">
        <f t="shared" ref="I121:I128" si="17">G121*H121</f>
        <v>0</v>
      </c>
    </row>
    <row r="122" spans="1:9">
      <c r="A122" s="21">
        <v>0</v>
      </c>
      <c r="B122" s="6" t="s">
        <v>5020</v>
      </c>
      <c r="C122" s="6" t="s">
        <v>5019</v>
      </c>
      <c r="D122" s="6" t="s">
        <v>126</v>
      </c>
      <c r="E122" s="54" t="s">
        <v>127</v>
      </c>
      <c r="F122" s="7">
        <v>0.53</v>
      </c>
      <c r="G122" s="67">
        <f t="shared" si="16"/>
        <v>0.53</v>
      </c>
      <c r="H122" s="68"/>
      <c r="I122" s="69">
        <f t="shared" si="17"/>
        <v>0</v>
      </c>
    </row>
    <row r="123" spans="1:9">
      <c r="A123" s="21">
        <v>0</v>
      </c>
      <c r="B123" s="6" t="s">
        <v>5021</v>
      </c>
      <c r="C123" s="6" t="s">
        <v>5019</v>
      </c>
      <c r="D123" s="6" t="s">
        <v>129</v>
      </c>
      <c r="E123" s="54" t="s">
        <v>127</v>
      </c>
      <c r="F123" s="7">
        <v>0.5</v>
      </c>
      <c r="G123" s="67">
        <f t="shared" si="16"/>
        <v>0.5</v>
      </c>
      <c r="H123" s="68"/>
      <c r="I123" s="69">
        <f t="shared" si="17"/>
        <v>0</v>
      </c>
    </row>
    <row r="124" spans="1:9">
      <c r="A124" s="21">
        <v>0</v>
      </c>
      <c r="B124" s="6" t="s">
        <v>5022</v>
      </c>
      <c r="C124" s="6" t="s">
        <v>5019</v>
      </c>
      <c r="D124" s="6" t="s">
        <v>131</v>
      </c>
      <c r="E124" s="54" t="s">
        <v>127</v>
      </c>
      <c r="F124" s="7">
        <v>0.5</v>
      </c>
      <c r="G124" s="67">
        <f t="shared" si="16"/>
        <v>0.5</v>
      </c>
      <c r="H124" s="68"/>
      <c r="I124" s="69">
        <f t="shared" si="17"/>
        <v>0</v>
      </c>
    </row>
    <row r="125" spans="1:9">
      <c r="A125" s="21">
        <v>0</v>
      </c>
      <c r="B125" s="6" t="s">
        <v>5023</v>
      </c>
      <c r="C125" s="6" t="s">
        <v>5019</v>
      </c>
      <c r="D125" s="6" t="s">
        <v>133</v>
      </c>
      <c r="E125" s="54" t="s">
        <v>127</v>
      </c>
      <c r="F125" s="7">
        <v>0.5</v>
      </c>
      <c r="G125" s="67">
        <f t="shared" si="16"/>
        <v>0.5</v>
      </c>
      <c r="H125" s="68"/>
      <c r="I125" s="69">
        <f t="shared" si="17"/>
        <v>0</v>
      </c>
    </row>
    <row r="126" spans="1:9">
      <c r="A126" s="21">
        <v>0</v>
      </c>
      <c r="B126" s="6" t="s">
        <v>5024</v>
      </c>
      <c r="C126" s="6" t="s">
        <v>5019</v>
      </c>
      <c r="D126" s="6" t="s">
        <v>135</v>
      </c>
      <c r="E126" s="54" t="s">
        <v>127</v>
      </c>
      <c r="F126" s="7">
        <v>0.5</v>
      </c>
      <c r="G126" s="67">
        <f t="shared" si="16"/>
        <v>0.5</v>
      </c>
      <c r="H126" s="68"/>
      <c r="I126" s="69">
        <f t="shared" si="17"/>
        <v>0</v>
      </c>
    </row>
    <row r="127" spans="1:9">
      <c r="A127" s="21">
        <v>0</v>
      </c>
      <c r="B127" s="6" t="s">
        <v>5025</v>
      </c>
      <c r="C127" s="6" t="s">
        <v>5019</v>
      </c>
      <c r="D127" s="6" t="s">
        <v>137</v>
      </c>
      <c r="E127" s="54" t="s">
        <v>127</v>
      </c>
      <c r="F127" s="7">
        <v>0.5</v>
      </c>
      <c r="G127" s="67">
        <f t="shared" si="16"/>
        <v>0.5</v>
      </c>
      <c r="H127" s="68"/>
      <c r="I127" s="69">
        <f t="shared" si="17"/>
        <v>0</v>
      </c>
    </row>
    <row r="128" spans="1:9">
      <c r="A128" s="21">
        <v>0</v>
      </c>
      <c r="B128" s="6" t="s">
        <v>5026</v>
      </c>
      <c r="C128" s="6" t="s">
        <v>5019</v>
      </c>
      <c r="D128" s="6" t="s">
        <v>139</v>
      </c>
      <c r="E128" s="54" t="s">
        <v>127</v>
      </c>
      <c r="F128" s="7">
        <v>0.5</v>
      </c>
      <c r="G128" s="67">
        <f t="shared" si="16"/>
        <v>0.5</v>
      </c>
      <c r="H128" s="68"/>
      <c r="I128" s="69">
        <f t="shared" si="17"/>
        <v>0</v>
      </c>
    </row>
    <row r="129" spans="1:9">
      <c r="A129" s="21"/>
      <c r="B129" s="6"/>
      <c r="C129" s="6"/>
      <c r="D129" s="6"/>
      <c r="E129" s="54"/>
      <c r="F129" s="7"/>
      <c r="G129" s="67"/>
      <c r="H129" s="68"/>
      <c r="I129" s="69"/>
    </row>
    <row r="130" spans="1:9">
      <c r="A130" s="21">
        <v>0</v>
      </c>
      <c r="B130" s="6" t="s">
        <v>157</v>
      </c>
      <c r="C130" s="6" t="s">
        <v>3044</v>
      </c>
      <c r="D130" s="6" t="s">
        <v>119</v>
      </c>
      <c r="E130" s="54" t="s">
        <v>120</v>
      </c>
      <c r="F130" s="7">
        <v>0.91</v>
      </c>
      <c r="G130" s="67">
        <f t="shared" ref="G130:G150" si="18">F130*(1-Скидка_SUNMIGHT)</f>
        <v>0.91</v>
      </c>
      <c r="H130" s="68"/>
      <c r="I130" s="69">
        <f t="shared" si="15"/>
        <v>0</v>
      </c>
    </row>
    <row r="131" spans="1:9">
      <c r="A131" s="21">
        <v>0</v>
      </c>
      <c r="B131" s="6" t="s">
        <v>158</v>
      </c>
      <c r="C131" s="6" t="s">
        <v>3044</v>
      </c>
      <c r="D131" s="6" t="s">
        <v>122</v>
      </c>
      <c r="E131" s="54" t="s">
        <v>120</v>
      </c>
      <c r="F131" s="7">
        <v>0.83</v>
      </c>
      <c r="G131" s="67">
        <f t="shared" si="18"/>
        <v>0.83</v>
      </c>
      <c r="H131" s="68"/>
      <c r="I131" s="69">
        <f t="shared" si="15"/>
        <v>0</v>
      </c>
    </row>
    <row r="132" spans="1:9">
      <c r="A132" s="21">
        <v>0</v>
      </c>
      <c r="B132" s="6" t="s">
        <v>159</v>
      </c>
      <c r="C132" s="6" t="s">
        <v>3044</v>
      </c>
      <c r="D132" s="6" t="s">
        <v>124</v>
      </c>
      <c r="E132" s="54" t="s">
        <v>120</v>
      </c>
      <c r="F132" s="7">
        <v>0.56999999999999995</v>
      </c>
      <c r="G132" s="67">
        <f t="shared" si="18"/>
        <v>0.56999999999999995</v>
      </c>
      <c r="H132" s="68"/>
      <c r="I132" s="69">
        <f t="shared" si="15"/>
        <v>0</v>
      </c>
    </row>
    <row r="133" spans="1:9">
      <c r="A133" s="21">
        <v>0</v>
      </c>
      <c r="B133" s="6" t="s">
        <v>160</v>
      </c>
      <c r="C133" s="6" t="s">
        <v>3044</v>
      </c>
      <c r="D133" s="6" t="s">
        <v>126</v>
      </c>
      <c r="E133" s="54" t="s">
        <v>127</v>
      </c>
      <c r="F133" s="7">
        <v>0.53</v>
      </c>
      <c r="G133" s="67">
        <f t="shared" si="18"/>
        <v>0.53</v>
      </c>
      <c r="H133" s="68"/>
      <c r="I133" s="69">
        <f t="shared" si="15"/>
        <v>0</v>
      </c>
    </row>
    <row r="134" spans="1:9">
      <c r="A134" s="21">
        <v>0</v>
      </c>
      <c r="B134" s="6" t="s">
        <v>161</v>
      </c>
      <c r="C134" s="6" t="s">
        <v>3044</v>
      </c>
      <c r="D134" s="6" t="s">
        <v>129</v>
      </c>
      <c r="E134" s="54" t="s">
        <v>127</v>
      </c>
      <c r="F134" s="7">
        <v>0.5</v>
      </c>
      <c r="G134" s="67">
        <f t="shared" si="18"/>
        <v>0.5</v>
      </c>
      <c r="H134" s="68"/>
      <c r="I134" s="69">
        <f t="shared" si="15"/>
        <v>0</v>
      </c>
    </row>
    <row r="135" spans="1:9">
      <c r="A135" s="21">
        <v>0</v>
      </c>
      <c r="B135" s="6" t="s">
        <v>162</v>
      </c>
      <c r="C135" s="6" t="s">
        <v>3044</v>
      </c>
      <c r="D135" s="6" t="s">
        <v>131</v>
      </c>
      <c r="E135" s="54" t="s">
        <v>127</v>
      </c>
      <c r="F135" s="7">
        <v>0.5</v>
      </c>
      <c r="G135" s="67">
        <f t="shared" si="18"/>
        <v>0.5</v>
      </c>
      <c r="H135" s="68"/>
      <c r="I135" s="69">
        <f t="shared" si="15"/>
        <v>0</v>
      </c>
    </row>
    <row r="136" spans="1:9">
      <c r="A136" s="21">
        <v>0</v>
      </c>
      <c r="B136" s="6" t="s">
        <v>163</v>
      </c>
      <c r="C136" s="6" t="s">
        <v>3044</v>
      </c>
      <c r="D136" s="6" t="s">
        <v>133</v>
      </c>
      <c r="E136" s="54" t="s">
        <v>127</v>
      </c>
      <c r="F136" s="7">
        <v>0.5</v>
      </c>
      <c r="G136" s="67">
        <f t="shared" si="18"/>
        <v>0.5</v>
      </c>
      <c r="H136" s="68"/>
      <c r="I136" s="69">
        <f t="shared" si="15"/>
        <v>0</v>
      </c>
    </row>
    <row r="137" spans="1:9">
      <c r="A137" s="21">
        <v>0</v>
      </c>
      <c r="B137" s="6" t="s">
        <v>164</v>
      </c>
      <c r="C137" s="6" t="s">
        <v>3044</v>
      </c>
      <c r="D137" s="6" t="s">
        <v>135</v>
      </c>
      <c r="E137" s="54" t="s">
        <v>127</v>
      </c>
      <c r="F137" s="7">
        <v>0.5</v>
      </c>
      <c r="G137" s="67">
        <f t="shared" si="18"/>
        <v>0.5</v>
      </c>
      <c r="H137" s="68"/>
      <c r="I137" s="69">
        <f t="shared" si="15"/>
        <v>0</v>
      </c>
    </row>
    <row r="138" spans="1:9">
      <c r="A138" s="21">
        <v>0</v>
      </c>
      <c r="B138" s="6" t="s">
        <v>165</v>
      </c>
      <c r="C138" s="6" t="s">
        <v>3044</v>
      </c>
      <c r="D138" s="6" t="s">
        <v>137</v>
      </c>
      <c r="E138" s="54" t="s">
        <v>127</v>
      </c>
      <c r="F138" s="7">
        <v>0.5</v>
      </c>
      <c r="G138" s="67">
        <f t="shared" si="18"/>
        <v>0.5</v>
      </c>
      <c r="H138" s="68"/>
      <c r="I138" s="69">
        <f t="shared" si="15"/>
        <v>0</v>
      </c>
    </row>
    <row r="139" spans="1:9">
      <c r="A139" s="21">
        <v>0</v>
      </c>
      <c r="B139" s="6" t="s">
        <v>166</v>
      </c>
      <c r="C139" s="6" t="s">
        <v>3044</v>
      </c>
      <c r="D139" s="6" t="s">
        <v>139</v>
      </c>
      <c r="E139" s="54" t="s">
        <v>127</v>
      </c>
      <c r="F139" s="7">
        <v>0.5</v>
      </c>
      <c r="G139" s="67">
        <f t="shared" si="18"/>
        <v>0.5</v>
      </c>
      <c r="H139" s="68"/>
      <c r="I139" s="69">
        <f t="shared" si="15"/>
        <v>0</v>
      </c>
    </row>
    <row r="140" spans="1:9">
      <c r="A140" s="21">
        <v>0</v>
      </c>
      <c r="B140" s="6" t="s">
        <v>167</v>
      </c>
      <c r="C140" s="6" t="s">
        <v>3044</v>
      </c>
      <c r="D140" s="6" t="s">
        <v>141</v>
      </c>
      <c r="E140" s="54" t="s">
        <v>127</v>
      </c>
      <c r="F140" s="7">
        <v>0.5</v>
      </c>
      <c r="G140" s="67">
        <f t="shared" si="18"/>
        <v>0.5</v>
      </c>
      <c r="H140" s="68"/>
      <c r="I140" s="69">
        <f t="shared" si="15"/>
        <v>0</v>
      </c>
    </row>
    <row r="141" spans="1:9">
      <c r="A141" s="21">
        <v>0</v>
      </c>
      <c r="B141" s="6" t="s">
        <v>168</v>
      </c>
      <c r="C141" s="6" t="s">
        <v>3044</v>
      </c>
      <c r="D141" s="6" t="s">
        <v>143</v>
      </c>
      <c r="E141" s="54" t="s">
        <v>127</v>
      </c>
      <c r="F141" s="7">
        <v>0.5</v>
      </c>
      <c r="G141" s="67">
        <f t="shared" si="18"/>
        <v>0.5</v>
      </c>
      <c r="H141" s="68"/>
      <c r="I141" s="69">
        <f t="shared" si="15"/>
        <v>0</v>
      </c>
    </row>
    <row r="142" spans="1:9">
      <c r="A142" s="21">
        <v>0</v>
      </c>
      <c r="B142" s="6" t="s">
        <v>169</v>
      </c>
      <c r="C142" s="6" t="s">
        <v>3044</v>
      </c>
      <c r="D142" s="6" t="s">
        <v>145</v>
      </c>
      <c r="E142" s="54" t="s">
        <v>127</v>
      </c>
      <c r="F142" s="7">
        <v>0.5</v>
      </c>
      <c r="G142" s="67">
        <f t="shared" si="18"/>
        <v>0.5</v>
      </c>
      <c r="H142" s="68"/>
      <c r="I142" s="69">
        <f t="shared" si="15"/>
        <v>0</v>
      </c>
    </row>
    <row r="143" spans="1:9">
      <c r="A143" s="21">
        <v>0</v>
      </c>
      <c r="B143" s="6" t="s">
        <v>170</v>
      </c>
      <c r="C143" s="6" t="s">
        <v>3044</v>
      </c>
      <c r="D143" s="6" t="s">
        <v>147</v>
      </c>
      <c r="E143" s="54" t="s">
        <v>127</v>
      </c>
      <c r="F143" s="7">
        <v>0.5</v>
      </c>
      <c r="G143" s="67">
        <f t="shared" si="18"/>
        <v>0.5</v>
      </c>
      <c r="H143" s="68"/>
      <c r="I143" s="69">
        <f t="shared" si="15"/>
        <v>0</v>
      </c>
    </row>
    <row r="144" spans="1:9">
      <c r="A144" s="21">
        <v>0</v>
      </c>
      <c r="B144" s="6" t="s">
        <v>171</v>
      </c>
      <c r="C144" s="6" t="s">
        <v>3044</v>
      </c>
      <c r="D144" s="6" t="s">
        <v>149</v>
      </c>
      <c r="E144" s="54" t="s">
        <v>127</v>
      </c>
      <c r="F144" s="7">
        <v>0.5</v>
      </c>
      <c r="G144" s="67">
        <f t="shared" si="18"/>
        <v>0.5</v>
      </c>
      <c r="H144" s="68"/>
      <c r="I144" s="69">
        <f t="shared" si="15"/>
        <v>0</v>
      </c>
    </row>
    <row r="145" spans="1:9">
      <c r="A145" s="21">
        <v>0</v>
      </c>
      <c r="B145" s="6" t="s">
        <v>172</v>
      </c>
      <c r="C145" s="6" t="s">
        <v>3044</v>
      </c>
      <c r="D145" s="6" t="s">
        <v>151</v>
      </c>
      <c r="E145" s="54" t="s">
        <v>127</v>
      </c>
      <c r="F145" s="7">
        <v>0.5</v>
      </c>
      <c r="G145" s="67">
        <f t="shared" si="18"/>
        <v>0.5</v>
      </c>
      <c r="H145" s="68"/>
      <c r="I145" s="69">
        <f t="shared" si="15"/>
        <v>0</v>
      </c>
    </row>
    <row r="146" spans="1:9">
      <c r="A146" s="21">
        <v>0</v>
      </c>
      <c r="B146" s="6" t="s">
        <v>3792</v>
      </c>
      <c r="C146" s="6" t="s">
        <v>3045</v>
      </c>
      <c r="D146" s="6" t="s">
        <v>152</v>
      </c>
      <c r="E146" s="54" t="s">
        <v>127</v>
      </c>
      <c r="F146" s="7">
        <v>0.64</v>
      </c>
      <c r="G146" s="67">
        <f t="shared" si="18"/>
        <v>0.64</v>
      </c>
      <c r="H146" s="68"/>
      <c r="I146" s="69">
        <f t="shared" si="15"/>
        <v>0</v>
      </c>
    </row>
    <row r="147" spans="1:9">
      <c r="A147" s="21">
        <v>0</v>
      </c>
      <c r="B147" s="6" t="s">
        <v>3793</v>
      </c>
      <c r="C147" s="6" t="s">
        <v>3045</v>
      </c>
      <c r="D147" s="6" t="s">
        <v>153</v>
      </c>
      <c r="E147" s="54" t="s">
        <v>127</v>
      </c>
      <c r="F147" s="7">
        <v>0.64</v>
      </c>
      <c r="G147" s="67">
        <f t="shared" si="18"/>
        <v>0.64</v>
      </c>
      <c r="H147" s="68"/>
      <c r="I147" s="69">
        <f t="shared" si="15"/>
        <v>0</v>
      </c>
    </row>
    <row r="148" spans="1:9">
      <c r="A148" s="21">
        <v>0</v>
      </c>
      <c r="B148" s="6" t="s">
        <v>3794</v>
      </c>
      <c r="C148" s="6" t="s">
        <v>3045</v>
      </c>
      <c r="D148" s="6" t="s">
        <v>154</v>
      </c>
      <c r="E148" s="54" t="s">
        <v>127</v>
      </c>
      <c r="F148" s="7">
        <v>0.64</v>
      </c>
      <c r="G148" s="67">
        <f t="shared" si="18"/>
        <v>0.64</v>
      </c>
      <c r="H148" s="68"/>
      <c r="I148" s="69">
        <f t="shared" si="15"/>
        <v>0</v>
      </c>
    </row>
    <row r="149" spans="1:9">
      <c r="A149" s="21">
        <v>0</v>
      </c>
      <c r="B149" s="6" t="s">
        <v>3795</v>
      </c>
      <c r="C149" s="6" t="s">
        <v>3045</v>
      </c>
      <c r="D149" s="6" t="s">
        <v>155</v>
      </c>
      <c r="E149" s="54" t="s">
        <v>127</v>
      </c>
      <c r="F149" s="7">
        <v>0.64</v>
      </c>
      <c r="G149" s="67">
        <f t="shared" si="18"/>
        <v>0.64</v>
      </c>
      <c r="H149" s="68"/>
      <c r="I149" s="69">
        <f t="shared" si="15"/>
        <v>0</v>
      </c>
    </row>
    <row r="150" spans="1:9">
      <c r="A150" s="21">
        <v>0</v>
      </c>
      <c r="B150" s="6" t="s">
        <v>3796</v>
      </c>
      <c r="C150" s="6" t="s">
        <v>3045</v>
      </c>
      <c r="D150" s="6" t="s">
        <v>156</v>
      </c>
      <c r="E150" s="54" t="s">
        <v>127</v>
      </c>
      <c r="F150" s="7">
        <v>0.64</v>
      </c>
      <c r="G150" s="67">
        <f t="shared" si="18"/>
        <v>0.64</v>
      </c>
      <c r="H150" s="68"/>
      <c r="I150" s="69">
        <f t="shared" si="15"/>
        <v>0</v>
      </c>
    </row>
    <row r="151" spans="1:9">
      <c r="A151" s="21"/>
      <c r="B151" s="6"/>
      <c r="C151" s="6"/>
      <c r="D151" s="6"/>
      <c r="E151" s="54"/>
      <c r="F151" s="7"/>
      <c r="G151" s="67"/>
      <c r="H151" s="68"/>
      <c r="I151" s="69"/>
    </row>
    <row r="152" spans="1:9">
      <c r="A152" s="21">
        <v>0</v>
      </c>
      <c r="B152" s="6" t="s">
        <v>173</v>
      </c>
      <c r="C152" s="6" t="s">
        <v>3046</v>
      </c>
      <c r="D152" s="6" t="s">
        <v>119</v>
      </c>
      <c r="E152" s="54" t="s">
        <v>120</v>
      </c>
      <c r="F152" s="7">
        <v>0.91</v>
      </c>
      <c r="G152" s="67">
        <f t="shared" ref="G152:G172" si="19">F152*(1-Скидка_SUNMIGHT)</f>
        <v>0.91</v>
      </c>
      <c r="H152" s="68"/>
      <c r="I152" s="69">
        <f t="shared" si="15"/>
        <v>0</v>
      </c>
    </row>
    <row r="153" spans="1:9">
      <c r="A153" s="21">
        <v>0</v>
      </c>
      <c r="B153" s="6" t="s">
        <v>174</v>
      </c>
      <c r="C153" s="6" t="s">
        <v>3046</v>
      </c>
      <c r="D153" s="6" t="s">
        <v>122</v>
      </c>
      <c r="E153" s="54" t="s">
        <v>120</v>
      </c>
      <c r="F153" s="7">
        <v>0.83</v>
      </c>
      <c r="G153" s="67">
        <f t="shared" si="19"/>
        <v>0.83</v>
      </c>
      <c r="H153" s="68"/>
      <c r="I153" s="69">
        <f t="shared" si="15"/>
        <v>0</v>
      </c>
    </row>
    <row r="154" spans="1:9">
      <c r="A154" s="21">
        <v>0</v>
      </c>
      <c r="B154" s="6" t="s">
        <v>175</v>
      </c>
      <c r="C154" s="6" t="s">
        <v>3046</v>
      </c>
      <c r="D154" s="6" t="s">
        <v>124</v>
      </c>
      <c r="E154" s="54" t="s">
        <v>120</v>
      </c>
      <c r="F154" s="7">
        <v>0.56999999999999995</v>
      </c>
      <c r="G154" s="67">
        <f t="shared" si="19"/>
        <v>0.56999999999999995</v>
      </c>
      <c r="H154" s="68"/>
      <c r="I154" s="69">
        <f t="shared" si="15"/>
        <v>0</v>
      </c>
    </row>
    <row r="155" spans="1:9">
      <c r="A155" s="21">
        <v>0</v>
      </c>
      <c r="B155" s="6" t="s">
        <v>176</v>
      </c>
      <c r="C155" s="6" t="s">
        <v>3046</v>
      </c>
      <c r="D155" s="6" t="s">
        <v>126</v>
      </c>
      <c r="E155" s="54" t="s">
        <v>127</v>
      </c>
      <c r="F155" s="7">
        <v>0.53</v>
      </c>
      <c r="G155" s="67">
        <f t="shared" si="19"/>
        <v>0.53</v>
      </c>
      <c r="H155" s="68"/>
      <c r="I155" s="69">
        <f t="shared" si="15"/>
        <v>0</v>
      </c>
    </row>
    <row r="156" spans="1:9">
      <c r="A156" s="21">
        <v>0</v>
      </c>
      <c r="B156" s="6" t="s">
        <v>177</v>
      </c>
      <c r="C156" s="6" t="s">
        <v>3046</v>
      </c>
      <c r="D156" s="6" t="s">
        <v>129</v>
      </c>
      <c r="E156" s="54" t="s">
        <v>127</v>
      </c>
      <c r="F156" s="7">
        <v>0.5</v>
      </c>
      <c r="G156" s="67">
        <f t="shared" si="19"/>
        <v>0.5</v>
      </c>
      <c r="H156" s="68"/>
      <c r="I156" s="69">
        <f t="shared" si="15"/>
        <v>0</v>
      </c>
    </row>
    <row r="157" spans="1:9">
      <c r="A157" s="21">
        <v>0</v>
      </c>
      <c r="B157" s="6" t="s">
        <v>178</v>
      </c>
      <c r="C157" s="6" t="s">
        <v>3046</v>
      </c>
      <c r="D157" s="6" t="s">
        <v>131</v>
      </c>
      <c r="E157" s="54" t="s">
        <v>127</v>
      </c>
      <c r="F157" s="7">
        <v>0.5</v>
      </c>
      <c r="G157" s="67">
        <f t="shared" si="19"/>
        <v>0.5</v>
      </c>
      <c r="H157" s="68"/>
      <c r="I157" s="69">
        <f t="shared" si="15"/>
        <v>0</v>
      </c>
    </row>
    <row r="158" spans="1:9">
      <c r="A158" s="21">
        <v>0</v>
      </c>
      <c r="B158" s="6" t="s">
        <v>179</v>
      </c>
      <c r="C158" s="6" t="s">
        <v>3046</v>
      </c>
      <c r="D158" s="6" t="s">
        <v>133</v>
      </c>
      <c r="E158" s="54" t="s">
        <v>127</v>
      </c>
      <c r="F158" s="7">
        <v>0.5</v>
      </c>
      <c r="G158" s="67">
        <f t="shared" si="19"/>
        <v>0.5</v>
      </c>
      <c r="H158" s="68"/>
      <c r="I158" s="69">
        <f t="shared" si="15"/>
        <v>0</v>
      </c>
    </row>
    <row r="159" spans="1:9">
      <c r="A159" s="21">
        <v>0</v>
      </c>
      <c r="B159" s="6" t="s">
        <v>180</v>
      </c>
      <c r="C159" s="6" t="s">
        <v>3046</v>
      </c>
      <c r="D159" s="6" t="s">
        <v>135</v>
      </c>
      <c r="E159" s="54" t="s">
        <v>127</v>
      </c>
      <c r="F159" s="7">
        <v>0.5</v>
      </c>
      <c r="G159" s="67">
        <f t="shared" si="19"/>
        <v>0.5</v>
      </c>
      <c r="H159" s="68"/>
      <c r="I159" s="69">
        <f t="shared" si="15"/>
        <v>0</v>
      </c>
    </row>
    <row r="160" spans="1:9">
      <c r="A160" s="21">
        <v>0</v>
      </c>
      <c r="B160" s="6" t="s">
        <v>181</v>
      </c>
      <c r="C160" s="6" t="s">
        <v>3046</v>
      </c>
      <c r="D160" s="6" t="s">
        <v>137</v>
      </c>
      <c r="E160" s="54" t="s">
        <v>127</v>
      </c>
      <c r="F160" s="7">
        <v>0.5</v>
      </c>
      <c r="G160" s="67">
        <f t="shared" si="19"/>
        <v>0.5</v>
      </c>
      <c r="H160" s="68"/>
      <c r="I160" s="69">
        <f t="shared" si="15"/>
        <v>0</v>
      </c>
    </row>
    <row r="161" spans="1:9">
      <c r="A161" s="21">
        <v>0</v>
      </c>
      <c r="B161" s="6" t="s">
        <v>182</v>
      </c>
      <c r="C161" s="6" t="s">
        <v>3046</v>
      </c>
      <c r="D161" s="6" t="s">
        <v>139</v>
      </c>
      <c r="E161" s="54" t="s">
        <v>127</v>
      </c>
      <c r="F161" s="7">
        <v>0.5</v>
      </c>
      <c r="G161" s="67">
        <f t="shared" si="19"/>
        <v>0.5</v>
      </c>
      <c r="H161" s="68"/>
      <c r="I161" s="69">
        <f t="shared" si="15"/>
        <v>0</v>
      </c>
    </row>
    <row r="162" spans="1:9">
      <c r="A162" s="21">
        <v>0</v>
      </c>
      <c r="B162" s="6" t="s">
        <v>183</v>
      </c>
      <c r="C162" s="6" t="s">
        <v>3046</v>
      </c>
      <c r="D162" s="6" t="s">
        <v>141</v>
      </c>
      <c r="E162" s="54" t="s">
        <v>127</v>
      </c>
      <c r="F162" s="7">
        <v>0.5</v>
      </c>
      <c r="G162" s="67">
        <f t="shared" si="19"/>
        <v>0.5</v>
      </c>
      <c r="H162" s="68"/>
      <c r="I162" s="69">
        <f t="shared" si="15"/>
        <v>0</v>
      </c>
    </row>
    <row r="163" spans="1:9">
      <c r="A163" s="21">
        <v>0</v>
      </c>
      <c r="B163" s="6" t="s">
        <v>184</v>
      </c>
      <c r="C163" s="6" t="s">
        <v>3046</v>
      </c>
      <c r="D163" s="6" t="s">
        <v>143</v>
      </c>
      <c r="E163" s="54" t="s">
        <v>127</v>
      </c>
      <c r="F163" s="7">
        <v>0.5</v>
      </c>
      <c r="G163" s="67">
        <f t="shared" si="19"/>
        <v>0.5</v>
      </c>
      <c r="H163" s="68"/>
      <c r="I163" s="69">
        <f t="shared" si="15"/>
        <v>0</v>
      </c>
    </row>
    <row r="164" spans="1:9">
      <c r="A164" s="21">
        <v>0</v>
      </c>
      <c r="B164" s="6" t="s">
        <v>185</v>
      </c>
      <c r="C164" s="6" t="s">
        <v>3046</v>
      </c>
      <c r="D164" s="6" t="s">
        <v>145</v>
      </c>
      <c r="E164" s="54" t="s">
        <v>127</v>
      </c>
      <c r="F164" s="7">
        <v>0.5</v>
      </c>
      <c r="G164" s="67">
        <f t="shared" si="19"/>
        <v>0.5</v>
      </c>
      <c r="H164" s="68"/>
      <c r="I164" s="69">
        <f t="shared" ref="I164:I194" si="20">G164*H164</f>
        <v>0</v>
      </c>
    </row>
    <row r="165" spans="1:9">
      <c r="A165" s="21">
        <v>0</v>
      </c>
      <c r="B165" s="6" t="s">
        <v>186</v>
      </c>
      <c r="C165" s="6" t="s">
        <v>3046</v>
      </c>
      <c r="D165" s="6" t="s">
        <v>147</v>
      </c>
      <c r="E165" s="54" t="s">
        <v>127</v>
      </c>
      <c r="F165" s="7">
        <v>0.5</v>
      </c>
      <c r="G165" s="67">
        <f t="shared" si="19"/>
        <v>0.5</v>
      </c>
      <c r="H165" s="68"/>
      <c r="I165" s="69">
        <f t="shared" si="20"/>
        <v>0</v>
      </c>
    </row>
    <row r="166" spans="1:9">
      <c r="A166" s="21">
        <v>0</v>
      </c>
      <c r="B166" s="6" t="s">
        <v>187</v>
      </c>
      <c r="C166" s="6" t="s">
        <v>3046</v>
      </c>
      <c r="D166" s="6" t="s">
        <v>149</v>
      </c>
      <c r="E166" s="54" t="s">
        <v>127</v>
      </c>
      <c r="F166" s="7">
        <v>0.5</v>
      </c>
      <c r="G166" s="67">
        <f t="shared" si="19"/>
        <v>0.5</v>
      </c>
      <c r="H166" s="68"/>
      <c r="I166" s="69">
        <f t="shared" si="20"/>
        <v>0</v>
      </c>
    </row>
    <row r="167" spans="1:9">
      <c r="A167" s="21">
        <v>0</v>
      </c>
      <c r="B167" s="6" t="s">
        <v>188</v>
      </c>
      <c r="C167" s="6" t="s">
        <v>3046</v>
      </c>
      <c r="D167" s="6" t="s">
        <v>151</v>
      </c>
      <c r="E167" s="54" t="s">
        <v>127</v>
      </c>
      <c r="F167" s="7">
        <v>0.5</v>
      </c>
      <c r="G167" s="67">
        <f t="shared" si="19"/>
        <v>0.5</v>
      </c>
      <c r="H167" s="68"/>
      <c r="I167" s="69">
        <f t="shared" si="20"/>
        <v>0</v>
      </c>
    </row>
    <row r="168" spans="1:9">
      <c r="A168" s="21">
        <v>0</v>
      </c>
      <c r="B168" s="6" t="s">
        <v>3797</v>
      </c>
      <c r="C168" s="6" t="s">
        <v>3047</v>
      </c>
      <c r="D168" s="6" t="s">
        <v>152</v>
      </c>
      <c r="E168" s="54" t="s">
        <v>127</v>
      </c>
      <c r="F168" s="7">
        <v>0.64</v>
      </c>
      <c r="G168" s="67">
        <f t="shared" si="19"/>
        <v>0.64</v>
      </c>
      <c r="H168" s="68"/>
      <c r="I168" s="69">
        <f t="shared" si="20"/>
        <v>0</v>
      </c>
    </row>
    <row r="169" spans="1:9">
      <c r="A169" s="21">
        <v>0</v>
      </c>
      <c r="B169" s="6" t="s">
        <v>3798</v>
      </c>
      <c r="C169" s="6" t="s">
        <v>3047</v>
      </c>
      <c r="D169" s="6" t="s">
        <v>153</v>
      </c>
      <c r="E169" s="54" t="s">
        <v>127</v>
      </c>
      <c r="F169" s="7">
        <v>0.64</v>
      </c>
      <c r="G169" s="67">
        <f t="shared" si="19"/>
        <v>0.64</v>
      </c>
      <c r="H169" s="68"/>
      <c r="I169" s="69">
        <f t="shared" si="20"/>
        <v>0</v>
      </c>
    </row>
    <row r="170" spans="1:9">
      <c r="A170" s="21">
        <v>0</v>
      </c>
      <c r="B170" s="6" t="s">
        <v>3799</v>
      </c>
      <c r="C170" s="6" t="s">
        <v>3047</v>
      </c>
      <c r="D170" s="6" t="s">
        <v>154</v>
      </c>
      <c r="E170" s="54" t="s">
        <v>127</v>
      </c>
      <c r="F170" s="7">
        <v>0.64</v>
      </c>
      <c r="G170" s="67">
        <f t="shared" si="19"/>
        <v>0.64</v>
      </c>
      <c r="H170" s="68"/>
      <c r="I170" s="69">
        <f t="shared" si="20"/>
        <v>0</v>
      </c>
    </row>
    <row r="171" spans="1:9">
      <c r="A171" s="21">
        <v>0</v>
      </c>
      <c r="B171" s="6" t="s">
        <v>3800</v>
      </c>
      <c r="C171" s="6" t="s">
        <v>3047</v>
      </c>
      <c r="D171" s="6" t="s">
        <v>155</v>
      </c>
      <c r="E171" s="54" t="s">
        <v>127</v>
      </c>
      <c r="F171" s="7">
        <v>0.64</v>
      </c>
      <c r="G171" s="67">
        <f t="shared" si="19"/>
        <v>0.64</v>
      </c>
      <c r="H171" s="68"/>
      <c r="I171" s="69">
        <f t="shared" si="20"/>
        <v>0</v>
      </c>
    </row>
    <row r="172" spans="1:9">
      <c r="A172" s="21">
        <v>0</v>
      </c>
      <c r="B172" s="6" t="s">
        <v>3801</v>
      </c>
      <c r="C172" s="6" t="s">
        <v>3047</v>
      </c>
      <c r="D172" s="6" t="s">
        <v>156</v>
      </c>
      <c r="E172" s="54" t="s">
        <v>127</v>
      </c>
      <c r="F172" s="7">
        <v>0.64</v>
      </c>
      <c r="G172" s="67">
        <f t="shared" si="19"/>
        <v>0.64</v>
      </c>
      <c r="H172" s="68"/>
      <c r="I172" s="69">
        <f t="shared" si="20"/>
        <v>0</v>
      </c>
    </row>
    <row r="173" spans="1:9">
      <c r="A173" s="21"/>
      <c r="B173" s="6"/>
      <c r="C173" s="6"/>
      <c r="D173" s="6"/>
      <c r="E173" s="54"/>
      <c r="F173" s="7"/>
      <c r="G173" s="67"/>
      <c r="H173" s="68"/>
      <c r="I173" s="69"/>
    </row>
    <row r="174" spans="1:9">
      <c r="A174" s="21">
        <v>0</v>
      </c>
      <c r="B174" s="6" t="s">
        <v>189</v>
      </c>
      <c r="C174" s="6" t="s">
        <v>3048</v>
      </c>
      <c r="D174" s="6" t="s">
        <v>119</v>
      </c>
      <c r="E174" s="54" t="s">
        <v>120</v>
      </c>
      <c r="F174" s="7">
        <v>0.91</v>
      </c>
      <c r="G174" s="67">
        <f t="shared" ref="G174:G194" si="21">F174*(1-Скидка_SUNMIGHT)</f>
        <v>0.91</v>
      </c>
      <c r="H174" s="68"/>
      <c r="I174" s="69">
        <f t="shared" si="20"/>
        <v>0</v>
      </c>
    </row>
    <row r="175" spans="1:9">
      <c r="A175" s="21">
        <v>0</v>
      </c>
      <c r="B175" s="6" t="s">
        <v>190</v>
      </c>
      <c r="C175" s="6" t="s">
        <v>3048</v>
      </c>
      <c r="D175" s="6" t="s">
        <v>122</v>
      </c>
      <c r="E175" s="54" t="s">
        <v>120</v>
      </c>
      <c r="F175" s="7">
        <v>0.83</v>
      </c>
      <c r="G175" s="67">
        <f t="shared" si="21"/>
        <v>0.83</v>
      </c>
      <c r="H175" s="68"/>
      <c r="I175" s="69">
        <f t="shared" si="20"/>
        <v>0</v>
      </c>
    </row>
    <row r="176" spans="1:9">
      <c r="A176" s="21">
        <v>0</v>
      </c>
      <c r="B176" s="6" t="s">
        <v>191</v>
      </c>
      <c r="C176" s="6" t="s">
        <v>3048</v>
      </c>
      <c r="D176" s="6" t="s">
        <v>124</v>
      </c>
      <c r="E176" s="54" t="s">
        <v>120</v>
      </c>
      <c r="F176" s="7">
        <v>0.56000000000000005</v>
      </c>
      <c r="G176" s="67">
        <f t="shared" si="21"/>
        <v>0.56000000000000005</v>
      </c>
      <c r="H176" s="68"/>
      <c r="I176" s="69">
        <f t="shared" si="20"/>
        <v>0</v>
      </c>
    </row>
    <row r="177" spans="1:9">
      <c r="A177" s="21">
        <v>0</v>
      </c>
      <c r="B177" s="6" t="s">
        <v>192</v>
      </c>
      <c r="C177" s="6" t="s">
        <v>3048</v>
      </c>
      <c r="D177" s="6" t="s">
        <v>126</v>
      </c>
      <c r="E177" s="54" t="s">
        <v>127</v>
      </c>
      <c r="F177" s="7">
        <v>0.51</v>
      </c>
      <c r="G177" s="67">
        <f t="shared" si="21"/>
        <v>0.51</v>
      </c>
      <c r="H177" s="68"/>
      <c r="I177" s="69">
        <f t="shared" si="20"/>
        <v>0</v>
      </c>
    </row>
    <row r="178" spans="1:9">
      <c r="A178" s="21">
        <v>0</v>
      </c>
      <c r="B178" s="6" t="s">
        <v>193</v>
      </c>
      <c r="C178" s="6" t="s">
        <v>3048</v>
      </c>
      <c r="D178" s="6" t="s">
        <v>129</v>
      </c>
      <c r="E178" s="54" t="s">
        <v>127</v>
      </c>
      <c r="F178" s="7">
        <v>0.48</v>
      </c>
      <c r="G178" s="67">
        <f t="shared" si="21"/>
        <v>0.48</v>
      </c>
      <c r="H178" s="68"/>
      <c r="I178" s="69">
        <f t="shared" si="20"/>
        <v>0</v>
      </c>
    </row>
    <row r="179" spans="1:9">
      <c r="A179" s="21">
        <v>0</v>
      </c>
      <c r="B179" s="6" t="s">
        <v>194</v>
      </c>
      <c r="C179" s="6" t="s">
        <v>3048</v>
      </c>
      <c r="D179" s="6" t="s">
        <v>131</v>
      </c>
      <c r="E179" s="54" t="s">
        <v>127</v>
      </c>
      <c r="F179" s="7">
        <v>0.48</v>
      </c>
      <c r="G179" s="67">
        <f t="shared" si="21"/>
        <v>0.48</v>
      </c>
      <c r="H179" s="68"/>
      <c r="I179" s="69">
        <f t="shared" si="20"/>
        <v>0</v>
      </c>
    </row>
    <row r="180" spans="1:9">
      <c r="A180" s="21">
        <v>0</v>
      </c>
      <c r="B180" s="6" t="s">
        <v>195</v>
      </c>
      <c r="C180" s="6" t="s">
        <v>3048</v>
      </c>
      <c r="D180" s="6" t="s">
        <v>133</v>
      </c>
      <c r="E180" s="54" t="s">
        <v>127</v>
      </c>
      <c r="F180" s="7">
        <v>0.48</v>
      </c>
      <c r="G180" s="67">
        <f t="shared" si="21"/>
        <v>0.48</v>
      </c>
      <c r="H180" s="68"/>
      <c r="I180" s="69">
        <f t="shared" si="20"/>
        <v>0</v>
      </c>
    </row>
    <row r="181" spans="1:9">
      <c r="A181" s="21">
        <v>0</v>
      </c>
      <c r="B181" s="6" t="s">
        <v>196</v>
      </c>
      <c r="C181" s="6" t="s">
        <v>3048</v>
      </c>
      <c r="D181" s="6" t="s">
        <v>135</v>
      </c>
      <c r="E181" s="54" t="s">
        <v>127</v>
      </c>
      <c r="F181" s="7">
        <v>0.48</v>
      </c>
      <c r="G181" s="67">
        <f t="shared" si="21"/>
        <v>0.48</v>
      </c>
      <c r="H181" s="68"/>
      <c r="I181" s="69">
        <f t="shared" si="20"/>
        <v>0</v>
      </c>
    </row>
    <row r="182" spans="1:9">
      <c r="A182" s="21">
        <v>0</v>
      </c>
      <c r="B182" s="6" t="s">
        <v>197</v>
      </c>
      <c r="C182" s="6" t="s">
        <v>3048</v>
      </c>
      <c r="D182" s="6" t="s">
        <v>137</v>
      </c>
      <c r="E182" s="54" t="s">
        <v>127</v>
      </c>
      <c r="F182" s="7">
        <v>0.48</v>
      </c>
      <c r="G182" s="67">
        <f t="shared" si="21"/>
        <v>0.48</v>
      </c>
      <c r="H182" s="68"/>
      <c r="I182" s="69">
        <f t="shared" si="20"/>
        <v>0</v>
      </c>
    </row>
    <row r="183" spans="1:9">
      <c r="A183" s="21">
        <v>0</v>
      </c>
      <c r="B183" s="6" t="s">
        <v>198</v>
      </c>
      <c r="C183" s="6" t="s">
        <v>3048</v>
      </c>
      <c r="D183" s="6" t="s">
        <v>139</v>
      </c>
      <c r="E183" s="54" t="s">
        <v>127</v>
      </c>
      <c r="F183" s="7">
        <v>0.48</v>
      </c>
      <c r="G183" s="67">
        <f t="shared" si="21"/>
        <v>0.48</v>
      </c>
      <c r="H183" s="68"/>
      <c r="I183" s="69">
        <f t="shared" si="20"/>
        <v>0</v>
      </c>
    </row>
    <row r="184" spans="1:9">
      <c r="A184" s="21">
        <v>0</v>
      </c>
      <c r="B184" s="6" t="s">
        <v>199</v>
      </c>
      <c r="C184" s="6" t="s">
        <v>3048</v>
      </c>
      <c r="D184" s="6" t="s">
        <v>141</v>
      </c>
      <c r="E184" s="54" t="s">
        <v>127</v>
      </c>
      <c r="F184" s="7">
        <v>0.48</v>
      </c>
      <c r="G184" s="67">
        <f t="shared" si="21"/>
        <v>0.48</v>
      </c>
      <c r="H184" s="68"/>
      <c r="I184" s="69">
        <f t="shared" si="20"/>
        <v>0</v>
      </c>
    </row>
    <row r="185" spans="1:9">
      <c r="A185" s="21">
        <v>0</v>
      </c>
      <c r="B185" s="6" t="s">
        <v>200</v>
      </c>
      <c r="C185" s="6" t="s">
        <v>3048</v>
      </c>
      <c r="D185" s="6" t="s">
        <v>143</v>
      </c>
      <c r="E185" s="54" t="s">
        <v>127</v>
      </c>
      <c r="F185" s="7">
        <v>0.48</v>
      </c>
      <c r="G185" s="67">
        <f t="shared" si="21"/>
        <v>0.48</v>
      </c>
      <c r="H185" s="68"/>
      <c r="I185" s="69">
        <f t="shared" si="20"/>
        <v>0</v>
      </c>
    </row>
    <row r="186" spans="1:9">
      <c r="A186" s="21">
        <v>0</v>
      </c>
      <c r="B186" s="6" t="s">
        <v>201</v>
      </c>
      <c r="C186" s="6" t="s">
        <v>3048</v>
      </c>
      <c r="D186" s="6" t="s">
        <v>145</v>
      </c>
      <c r="E186" s="54" t="s">
        <v>127</v>
      </c>
      <c r="F186" s="7">
        <v>0.48</v>
      </c>
      <c r="G186" s="67">
        <f t="shared" si="21"/>
        <v>0.48</v>
      </c>
      <c r="H186" s="68"/>
      <c r="I186" s="69">
        <f t="shared" si="20"/>
        <v>0</v>
      </c>
    </row>
    <row r="187" spans="1:9">
      <c r="A187" s="21">
        <v>0</v>
      </c>
      <c r="B187" s="6" t="s">
        <v>202</v>
      </c>
      <c r="C187" s="6" t="s">
        <v>3048</v>
      </c>
      <c r="D187" s="6" t="s">
        <v>147</v>
      </c>
      <c r="E187" s="54" t="s">
        <v>127</v>
      </c>
      <c r="F187" s="7">
        <v>0.48</v>
      </c>
      <c r="G187" s="67">
        <f t="shared" si="21"/>
        <v>0.48</v>
      </c>
      <c r="H187" s="68"/>
      <c r="I187" s="69">
        <f t="shared" si="20"/>
        <v>0</v>
      </c>
    </row>
    <row r="188" spans="1:9">
      <c r="A188" s="21">
        <v>0</v>
      </c>
      <c r="B188" s="6" t="s">
        <v>203</v>
      </c>
      <c r="C188" s="6" t="s">
        <v>3048</v>
      </c>
      <c r="D188" s="6" t="s">
        <v>149</v>
      </c>
      <c r="E188" s="54" t="s">
        <v>127</v>
      </c>
      <c r="F188" s="7">
        <v>0.48</v>
      </c>
      <c r="G188" s="67">
        <f t="shared" si="21"/>
        <v>0.48</v>
      </c>
      <c r="H188" s="68"/>
      <c r="I188" s="69">
        <f t="shared" si="20"/>
        <v>0</v>
      </c>
    </row>
    <row r="189" spans="1:9">
      <c r="A189" s="21">
        <v>0</v>
      </c>
      <c r="B189" s="6" t="s">
        <v>204</v>
      </c>
      <c r="C189" s="6" t="s">
        <v>3048</v>
      </c>
      <c r="D189" s="6" t="s">
        <v>151</v>
      </c>
      <c r="E189" s="54" t="s">
        <v>127</v>
      </c>
      <c r="F189" s="7">
        <v>0.48</v>
      </c>
      <c r="G189" s="67">
        <f t="shared" si="21"/>
        <v>0.48</v>
      </c>
      <c r="H189" s="68"/>
      <c r="I189" s="69">
        <f t="shared" si="20"/>
        <v>0</v>
      </c>
    </row>
    <row r="190" spans="1:9">
      <c r="A190" s="21">
        <v>0</v>
      </c>
      <c r="B190" s="6" t="s">
        <v>3802</v>
      </c>
      <c r="C190" s="6" t="s">
        <v>3049</v>
      </c>
      <c r="D190" s="6" t="s">
        <v>152</v>
      </c>
      <c r="E190" s="54" t="s">
        <v>127</v>
      </c>
      <c r="F190" s="7">
        <v>0.64</v>
      </c>
      <c r="G190" s="67">
        <f t="shared" si="21"/>
        <v>0.64</v>
      </c>
      <c r="H190" s="68"/>
      <c r="I190" s="69">
        <f t="shared" si="20"/>
        <v>0</v>
      </c>
    </row>
    <row r="191" spans="1:9">
      <c r="A191" s="21">
        <v>0</v>
      </c>
      <c r="B191" s="6" t="s">
        <v>3803</v>
      </c>
      <c r="C191" s="6" t="s">
        <v>3049</v>
      </c>
      <c r="D191" s="6" t="s">
        <v>153</v>
      </c>
      <c r="E191" s="54" t="s">
        <v>127</v>
      </c>
      <c r="F191" s="7">
        <v>0.64</v>
      </c>
      <c r="G191" s="67">
        <f t="shared" si="21"/>
        <v>0.64</v>
      </c>
      <c r="H191" s="68"/>
      <c r="I191" s="69">
        <f t="shared" si="20"/>
        <v>0</v>
      </c>
    </row>
    <row r="192" spans="1:9">
      <c r="A192" s="21">
        <v>0</v>
      </c>
      <c r="B192" s="6" t="s">
        <v>3804</v>
      </c>
      <c r="C192" s="6" t="s">
        <v>3049</v>
      </c>
      <c r="D192" s="6" t="s">
        <v>154</v>
      </c>
      <c r="E192" s="54" t="s">
        <v>127</v>
      </c>
      <c r="F192" s="7">
        <v>0.64</v>
      </c>
      <c r="G192" s="67">
        <f t="shared" si="21"/>
        <v>0.64</v>
      </c>
      <c r="H192" s="68"/>
      <c r="I192" s="69">
        <f t="shared" si="20"/>
        <v>0</v>
      </c>
    </row>
    <row r="193" spans="1:9">
      <c r="A193" s="21">
        <v>0</v>
      </c>
      <c r="B193" s="6" t="s">
        <v>3805</v>
      </c>
      <c r="C193" s="6" t="s">
        <v>3049</v>
      </c>
      <c r="D193" s="6" t="s">
        <v>155</v>
      </c>
      <c r="E193" s="54" t="s">
        <v>127</v>
      </c>
      <c r="F193" s="7">
        <v>0.64</v>
      </c>
      <c r="G193" s="67">
        <f t="shared" si="21"/>
        <v>0.64</v>
      </c>
      <c r="H193" s="68"/>
      <c r="I193" s="69">
        <f t="shared" si="20"/>
        <v>0</v>
      </c>
    </row>
    <row r="194" spans="1:9">
      <c r="A194" s="21">
        <v>0</v>
      </c>
      <c r="B194" s="6" t="s">
        <v>3806</v>
      </c>
      <c r="C194" s="6" t="s">
        <v>3049</v>
      </c>
      <c r="D194" s="6" t="s">
        <v>156</v>
      </c>
      <c r="E194" s="54" t="s">
        <v>127</v>
      </c>
      <c r="F194" s="7">
        <v>0.64</v>
      </c>
      <c r="G194" s="67">
        <f t="shared" si="21"/>
        <v>0.64</v>
      </c>
      <c r="H194" s="68"/>
      <c r="I194" s="69">
        <f t="shared" si="20"/>
        <v>0</v>
      </c>
    </row>
    <row r="195" spans="1:9">
      <c r="A195" s="21"/>
      <c r="B195" s="6"/>
      <c r="C195" s="6"/>
      <c r="D195" s="6"/>
      <c r="E195" s="54"/>
      <c r="F195" s="7"/>
      <c r="G195" s="67"/>
      <c r="H195" s="68"/>
      <c r="I195" s="69"/>
    </row>
    <row r="196" spans="1:9">
      <c r="A196" s="21">
        <v>0</v>
      </c>
      <c r="B196" s="6" t="s">
        <v>229</v>
      </c>
      <c r="C196" s="6" t="s">
        <v>3050</v>
      </c>
      <c r="D196" s="6" t="s">
        <v>122</v>
      </c>
      <c r="E196" s="54" t="s">
        <v>120</v>
      </c>
      <c r="F196" s="7">
        <v>0.92</v>
      </c>
      <c r="G196" s="67">
        <f t="shared" ref="G196:G206" si="22">F196*(1-Скидка_SUNMIGHT)</f>
        <v>0.92</v>
      </c>
      <c r="H196" s="68"/>
      <c r="I196" s="69">
        <f t="shared" ref="I196:I206" si="23">G196*H196</f>
        <v>0</v>
      </c>
    </row>
    <row r="197" spans="1:9">
      <c r="A197" s="21">
        <v>0</v>
      </c>
      <c r="B197" s="6" t="s">
        <v>230</v>
      </c>
      <c r="C197" s="6" t="s">
        <v>3050</v>
      </c>
      <c r="D197" s="6" t="s">
        <v>124</v>
      </c>
      <c r="E197" s="54" t="s">
        <v>120</v>
      </c>
      <c r="F197" s="7">
        <v>0.89</v>
      </c>
      <c r="G197" s="67">
        <f t="shared" si="22"/>
        <v>0.89</v>
      </c>
      <c r="H197" s="68"/>
      <c r="I197" s="69">
        <f t="shared" si="23"/>
        <v>0</v>
      </c>
    </row>
    <row r="198" spans="1:9">
      <c r="A198" s="21">
        <v>0</v>
      </c>
      <c r="B198" s="6" t="s">
        <v>231</v>
      </c>
      <c r="C198" s="6" t="s">
        <v>3050</v>
      </c>
      <c r="D198" s="6" t="s">
        <v>126</v>
      </c>
      <c r="E198" s="54" t="s">
        <v>127</v>
      </c>
      <c r="F198" s="7">
        <v>0.82</v>
      </c>
      <c r="G198" s="67">
        <f t="shared" si="22"/>
        <v>0.82</v>
      </c>
      <c r="H198" s="68"/>
      <c r="I198" s="69">
        <f t="shared" si="23"/>
        <v>0</v>
      </c>
    </row>
    <row r="199" spans="1:9">
      <c r="A199" s="21">
        <v>0</v>
      </c>
      <c r="B199" s="6" t="s">
        <v>232</v>
      </c>
      <c r="C199" s="6" t="s">
        <v>3050</v>
      </c>
      <c r="D199" s="6" t="s">
        <v>129</v>
      </c>
      <c r="E199" s="54" t="s">
        <v>127</v>
      </c>
      <c r="F199" s="7">
        <v>0.8</v>
      </c>
      <c r="G199" s="67">
        <f t="shared" si="22"/>
        <v>0.8</v>
      </c>
      <c r="H199" s="68"/>
      <c r="I199" s="69">
        <f t="shared" si="23"/>
        <v>0</v>
      </c>
    </row>
    <row r="200" spans="1:9">
      <c r="A200" s="21">
        <v>0</v>
      </c>
      <c r="B200" s="6" t="s">
        <v>233</v>
      </c>
      <c r="C200" s="6" t="s">
        <v>3050</v>
      </c>
      <c r="D200" s="6" t="s">
        <v>131</v>
      </c>
      <c r="E200" s="54" t="s">
        <v>127</v>
      </c>
      <c r="F200" s="7">
        <v>0.8</v>
      </c>
      <c r="G200" s="67">
        <f t="shared" si="22"/>
        <v>0.8</v>
      </c>
      <c r="H200" s="68"/>
      <c r="I200" s="69">
        <f t="shared" si="23"/>
        <v>0</v>
      </c>
    </row>
    <row r="201" spans="1:9">
      <c r="A201" s="21">
        <v>0</v>
      </c>
      <c r="B201" s="6" t="s">
        <v>234</v>
      </c>
      <c r="C201" s="6" t="s">
        <v>3050</v>
      </c>
      <c r="D201" s="6" t="s">
        <v>133</v>
      </c>
      <c r="E201" s="54" t="s">
        <v>127</v>
      </c>
      <c r="F201" s="7">
        <v>0.8</v>
      </c>
      <c r="G201" s="67">
        <f t="shared" si="22"/>
        <v>0.8</v>
      </c>
      <c r="H201" s="68"/>
      <c r="I201" s="69">
        <f t="shared" si="23"/>
        <v>0</v>
      </c>
    </row>
    <row r="202" spans="1:9">
      <c r="A202" s="21">
        <v>0</v>
      </c>
      <c r="B202" s="6" t="s">
        <v>235</v>
      </c>
      <c r="C202" s="6" t="s">
        <v>3050</v>
      </c>
      <c r="D202" s="6" t="s">
        <v>135</v>
      </c>
      <c r="E202" s="54" t="s">
        <v>127</v>
      </c>
      <c r="F202" s="7">
        <v>0.76</v>
      </c>
      <c r="G202" s="67">
        <f t="shared" si="22"/>
        <v>0.76</v>
      </c>
      <c r="H202" s="68"/>
      <c r="I202" s="69">
        <f t="shared" si="23"/>
        <v>0</v>
      </c>
    </row>
    <row r="203" spans="1:9">
      <c r="A203" s="21">
        <v>0</v>
      </c>
      <c r="B203" s="6" t="s">
        <v>236</v>
      </c>
      <c r="C203" s="6" t="s">
        <v>3050</v>
      </c>
      <c r="D203" s="6" t="s">
        <v>137</v>
      </c>
      <c r="E203" s="54" t="s">
        <v>127</v>
      </c>
      <c r="F203" s="7">
        <v>0.76</v>
      </c>
      <c r="G203" s="67">
        <f t="shared" si="22"/>
        <v>0.76</v>
      </c>
      <c r="H203" s="68"/>
      <c r="I203" s="69">
        <f t="shared" si="23"/>
        <v>0</v>
      </c>
    </row>
    <row r="204" spans="1:9">
      <c r="A204" s="21">
        <v>0</v>
      </c>
      <c r="B204" s="6" t="s">
        <v>237</v>
      </c>
      <c r="C204" s="6" t="s">
        <v>3050</v>
      </c>
      <c r="D204" s="6" t="s">
        <v>139</v>
      </c>
      <c r="E204" s="54" t="s">
        <v>127</v>
      </c>
      <c r="F204" s="7">
        <v>0.76</v>
      </c>
      <c r="G204" s="67">
        <f t="shared" si="22"/>
        <v>0.76</v>
      </c>
      <c r="H204" s="68"/>
      <c r="I204" s="69">
        <f t="shared" si="23"/>
        <v>0</v>
      </c>
    </row>
    <row r="205" spans="1:9">
      <c r="A205" s="21">
        <v>0</v>
      </c>
      <c r="B205" s="6" t="s">
        <v>238</v>
      </c>
      <c r="C205" s="6" t="s">
        <v>3050</v>
      </c>
      <c r="D205" s="6" t="s">
        <v>143</v>
      </c>
      <c r="E205" s="54" t="s">
        <v>127</v>
      </c>
      <c r="F205" s="7">
        <v>0.76</v>
      </c>
      <c r="G205" s="67">
        <f t="shared" si="22"/>
        <v>0.76</v>
      </c>
      <c r="H205" s="68"/>
      <c r="I205" s="69">
        <f t="shared" si="23"/>
        <v>0</v>
      </c>
    </row>
    <row r="206" spans="1:9">
      <c r="A206" s="21">
        <v>0</v>
      </c>
      <c r="B206" s="6" t="s">
        <v>239</v>
      </c>
      <c r="C206" s="6" t="s">
        <v>3050</v>
      </c>
      <c r="D206" s="6" t="s">
        <v>147</v>
      </c>
      <c r="E206" s="54" t="s">
        <v>127</v>
      </c>
      <c r="F206" s="7">
        <v>0.76</v>
      </c>
      <c r="G206" s="67">
        <f t="shared" si="22"/>
        <v>0.76</v>
      </c>
      <c r="H206" s="68"/>
      <c r="I206" s="69">
        <f t="shared" si="23"/>
        <v>0</v>
      </c>
    </row>
    <row r="207" spans="1:9">
      <c r="A207" s="21"/>
      <c r="B207" s="6"/>
      <c r="C207" s="6"/>
      <c r="D207" s="6"/>
      <c r="E207" s="54"/>
      <c r="F207" s="7"/>
      <c r="G207" s="67"/>
      <c r="H207" s="68"/>
      <c r="I207" s="69"/>
    </row>
    <row r="208" spans="1:9">
      <c r="A208" s="21">
        <v>0</v>
      </c>
      <c r="B208" s="6" t="s">
        <v>240</v>
      </c>
      <c r="C208" s="6" t="s">
        <v>3051</v>
      </c>
      <c r="D208" s="6" t="s">
        <v>122</v>
      </c>
      <c r="E208" s="54" t="s">
        <v>120</v>
      </c>
      <c r="F208" s="7">
        <v>0.92</v>
      </c>
      <c r="G208" s="67">
        <f t="shared" ref="G208:G218" si="24">F208*(1-Скидка_SUNMIGHT)</f>
        <v>0.92</v>
      </c>
      <c r="H208" s="68"/>
      <c r="I208" s="69">
        <f t="shared" ref="I208:I271" si="25">G208*H208</f>
        <v>0</v>
      </c>
    </row>
    <row r="209" spans="1:9">
      <c r="A209" s="21">
        <v>0</v>
      </c>
      <c r="B209" s="6" t="s">
        <v>241</v>
      </c>
      <c r="C209" s="6" t="s">
        <v>3051</v>
      </c>
      <c r="D209" s="6" t="s">
        <v>124</v>
      </c>
      <c r="E209" s="54" t="s">
        <v>120</v>
      </c>
      <c r="F209" s="7">
        <v>0.89</v>
      </c>
      <c r="G209" s="67">
        <f t="shared" si="24"/>
        <v>0.89</v>
      </c>
      <c r="H209" s="68"/>
      <c r="I209" s="69">
        <f t="shared" si="25"/>
        <v>0</v>
      </c>
    </row>
    <row r="210" spans="1:9">
      <c r="A210" s="21">
        <v>0</v>
      </c>
      <c r="B210" s="6" t="s">
        <v>242</v>
      </c>
      <c r="C210" s="6" t="s">
        <v>3051</v>
      </c>
      <c r="D210" s="6" t="s">
        <v>126</v>
      </c>
      <c r="E210" s="54" t="s">
        <v>127</v>
      </c>
      <c r="F210" s="7">
        <v>0.82</v>
      </c>
      <c r="G210" s="67">
        <f t="shared" si="24"/>
        <v>0.82</v>
      </c>
      <c r="H210" s="68"/>
      <c r="I210" s="69">
        <f t="shared" si="25"/>
        <v>0</v>
      </c>
    </row>
    <row r="211" spans="1:9">
      <c r="A211" s="21">
        <v>0</v>
      </c>
      <c r="B211" s="6" t="s">
        <v>243</v>
      </c>
      <c r="C211" s="6" t="s">
        <v>3051</v>
      </c>
      <c r="D211" s="6" t="s">
        <v>129</v>
      </c>
      <c r="E211" s="54" t="s">
        <v>127</v>
      </c>
      <c r="F211" s="7">
        <v>0.8</v>
      </c>
      <c r="G211" s="67">
        <f t="shared" si="24"/>
        <v>0.8</v>
      </c>
      <c r="H211" s="68"/>
      <c r="I211" s="69">
        <f t="shared" si="25"/>
        <v>0</v>
      </c>
    </row>
    <row r="212" spans="1:9">
      <c r="A212" s="21">
        <v>0</v>
      </c>
      <c r="B212" s="6" t="s">
        <v>244</v>
      </c>
      <c r="C212" s="6" t="s">
        <v>3051</v>
      </c>
      <c r="D212" s="6" t="s">
        <v>131</v>
      </c>
      <c r="E212" s="54" t="s">
        <v>127</v>
      </c>
      <c r="F212" s="7">
        <v>0.8</v>
      </c>
      <c r="G212" s="67">
        <f t="shared" si="24"/>
        <v>0.8</v>
      </c>
      <c r="H212" s="68"/>
      <c r="I212" s="69">
        <f t="shared" si="25"/>
        <v>0</v>
      </c>
    </row>
    <row r="213" spans="1:9">
      <c r="A213" s="21">
        <v>0</v>
      </c>
      <c r="B213" s="6" t="s">
        <v>245</v>
      </c>
      <c r="C213" s="6" t="s">
        <v>3051</v>
      </c>
      <c r="D213" s="6" t="s">
        <v>133</v>
      </c>
      <c r="E213" s="54" t="s">
        <v>127</v>
      </c>
      <c r="F213" s="7">
        <v>0.8</v>
      </c>
      <c r="G213" s="67">
        <f t="shared" si="24"/>
        <v>0.8</v>
      </c>
      <c r="H213" s="68"/>
      <c r="I213" s="69">
        <f t="shared" si="25"/>
        <v>0</v>
      </c>
    </row>
    <row r="214" spans="1:9">
      <c r="A214" s="21">
        <v>0</v>
      </c>
      <c r="B214" s="6" t="s">
        <v>246</v>
      </c>
      <c r="C214" s="6" t="s">
        <v>3051</v>
      </c>
      <c r="D214" s="6" t="s">
        <v>135</v>
      </c>
      <c r="E214" s="54" t="s">
        <v>127</v>
      </c>
      <c r="F214" s="7">
        <v>0.76</v>
      </c>
      <c r="G214" s="67">
        <f t="shared" si="24"/>
        <v>0.76</v>
      </c>
      <c r="H214" s="68"/>
      <c r="I214" s="69">
        <f t="shared" si="25"/>
        <v>0</v>
      </c>
    </row>
    <row r="215" spans="1:9">
      <c r="A215" s="21">
        <v>0</v>
      </c>
      <c r="B215" s="6" t="s">
        <v>247</v>
      </c>
      <c r="C215" s="6" t="s">
        <v>3051</v>
      </c>
      <c r="D215" s="6" t="s">
        <v>137</v>
      </c>
      <c r="E215" s="54" t="s">
        <v>127</v>
      </c>
      <c r="F215" s="7">
        <v>0.76</v>
      </c>
      <c r="G215" s="67">
        <f t="shared" si="24"/>
        <v>0.76</v>
      </c>
      <c r="H215" s="68"/>
      <c r="I215" s="69">
        <f t="shared" si="25"/>
        <v>0</v>
      </c>
    </row>
    <row r="216" spans="1:9">
      <c r="A216" s="21">
        <v>0</v>
      </c>
      <c r="B216" s="6" t="s">
        <v>248</v>
      </c>
      <c r="C216" s="6" t="s">
        <v>3051</v>
      </c>
      <c r="D216" s="6" t="s">
        <v>139</v>
      </c>
      <c r="E216" s="54" t="s">
        <v>127</v>
      </c>
      <c r="F216" s="7">
        <v>0.76</v>
      </c>
      <c r="G216" s="67">
        <f t="shared" si="24"/>
        <v>0.76</v>
      </c>
      <c r="H216" s="68"/>
      <c r="I216" s="69">
        <f t="shared" si="25"/>
        <v>0</v>
      </c>
    </row>
    <row r="217" spans="1:9">
      <c r="A217" s="21">
        <v>0</v>
      </c>
      <c r="B217" s="6" t="s">
        <v>249</v>
      </c>
      <c r="C217" s="6" t="s">
        <v>3051</v>
      </c>
      <c r="D217" s="6" t="s">
        <v>143</v>
      </c>
      <c r="E217" s="54" t="s">
        <v>127</v>
      </c>
      <c r="F217" s="7">
        <v>0.76</v>
      </c>
      <c r="G217" s="67">
        <f t="shared" si="24"/>
        <v>0.76</v>
      </c>
      <c r="H217" s="68"/>
      <c r="I217" s="69">
        <f t="shared" si="25"/>
        <v>0</v>
      </c>
    </row>
    <row r="218" spans="1:9">
      <c r="A218" s="21">
        <v>0</v>
      </c>
      <c r="B218" s="6" t="s">
        <v>250</v>
      </c>
      <c r="C218" s="6" t="s">
        <v>3051</v>
      </c>
      <c r="D218" s="6" t="s">
        <v>147</v>
      </c>
      <c r="E218" s="54" t="s">
        <v>127</v>
      </c>
      <c r="F218" s="7">
        <v>0.76</v>
      </c>
      <c r="G218" s="67">
        <f t="shared" si="24"/>
        <v>0.76</v>
      </c>
      <c r="H218" s="68"/>
      <c r="I218" s="69">
        <f t="shared" si="25"/>
        <v>0</v>
      </c>
    </row>
    <row r="219" spans="1:9">
      <c r="A219" s="21"/>
      <c r="B219" s="6"/>
      <c r="C219" s="6"/>
      <c r="D219" s="6"/>
      <c r="E219" s="54"/>
      <c r="F219" s="7"/>
      <c r="G219" s="67"/>
      <c r="H219" s="68"/>
      <c r="I219" s="69"/>
    </row>
    <row r="220" spans="1:9">
      <c r="A220" s="21">
        <v>0</v>
      </c>
      <c r="B220" s="6" t="s">
        <v>251</v>
      </c>
      <c r="C220" s="6" t="s">
        <v>3052</v>
      </c>
      <c r="D220" s="6" t="s">
        <v>122</v>
      </c>
      <c r="E220" s="54" t="s">
        <v>120</v>
      </c>
      <c r="F220" s="7">
        <v>0.48</v>
      </c>
      <c r="G220" s="67">
        <f>F220*(1-Скидка_SUNMIGHT)</f>
        <v>0.48</v>
      </c>
      <c r="H220" s="68"/>
      <c r="I220" s="69">
        <f t="shared" si="25"/>
        <v>0</v>
      </c>
    </row>
    <row r="221" spans="1:9">
      <c r="A221" s="21">
        <v>0</v>
      </c>
      <c r="B221" s="6" t="s">
        <v>252</v>
      </c>
      <c r="C221" s="6" t="s">
        <v>3052</v>
      </c>
      <c r="D221" s="6" t="s">
        <v>126</v>
      </c>
      <c r="E221" s="54" t="s">
        <v>127</v>
      </c>
      <c r="F221" s="7">
        <v>0.34</v>
      </c>
      <c r="G221" s="67">
        <f t="shared" ref="G221:G231" si="26">F221*(1-Скидка_SUNMIGHT)</f>
        <v>0.34</v>
      </c>
      <c r="H221" s="68"/>
      <c r="I221" s="69">
        <f t="shared" si="25"/>
        <v>0</v>
      </c>
    </row>
    <row r="222" spans="1:9">
      <c r="A222" s="21">
        <v>0</v>
      </c>
      <c r="B222" s="6" t="s">
        <v>253</v>
      </c>
      <c r="C222" s="6" t="s">
        <v>3052</v>
      </c>
      <c r="D222" s="6" t="s">
        <v>129</v>
      </c>
      <c r="E222" s="54" t="s">
        <v>127</v>
      </c>
      <c r="F222" s="7">
        <v>0.34</v>
      </c>
      <c r="G222" s="67">
        <f t="shared" si="26"/>
        <v>0.34</v>
      </c>
      <c r="H222" s="68"/>
      <c r="I222" s="69">
        <f t="shared" si="25"/>
        <v>0</v>
      </c>
    </row>
    <row r="223" spans="1:9">
      <c r="A223" s="21">
        <v>0</v>
      </c>
      <c r="B223" s="6" t="s">
        <v>254</v>
      </c>
      <c r="C223" s="6" t="s">
        <v>3052</v>
      </c>
      <c r="D223" s="6" t="s">
        <v>131</v>
      </c>
      <c r="E223" s="54" t="s">
        <v>127</v>
      </c>
      <c r="F223" s="7">
        <v>0.34</v>
      </c>
      <c r="G223" s="67">
        <f t="shared" si="26"/>
        <v>0.34</v>
      </c>
      <c r="H223" s="68"/>
      <c r="I223" s="69">
        <f t="shared" si="25"/>
        <v>0</v>
      </c>
    </row>
    <row r="224" spans="1:9">
      <c r="A224" s="21">
        <v>0</v>
      </c>
      <c r="B224" s="6" t="s">
        <v>255</v>
      </c>
      <c r="C224" s="6" t="s">
        <v>3052</v>
      </c>
      <c r="D224" s="6" t="s">
        <v>133</v>
      </c>
      <c r="E224" s="54" t="s">
        <v>127</v>
      </c>
      <c r="F224" s="7">
        <v>0.34</v>
      </c>
      <c r="G224" s="67">
        <f t="shared" si="26"/>
        <v>0.34</v>
      </c>
      <c r="H224" s="68"/>
      <c r="I224" s="69">
        <f t="shared" si="25"/>
        <v>0</v>
      </c>
    </row>
    <row r="225" spans="1:9">
      <c r="A225" s="21">
        <v>0</v>
      </c>
      <c r="B225" s="6" t="s">
        <v>256</v>
      </c>
      <c r="C225" s="6" t="s">
        <v>3052</v>
      </c>
      <c r="D225" s="6" t="s">
        <v>135</v>
      </c>
      <c r="E225" s="54" t="s">
        <v>127</v>
      </c>
      <c r="F225" s="7">
        <v>0.33</v>
      </c>
      <c r="G225" s="67">
        <f t="shared" si="26"/>
        <v>0.33</v>
      </c>
      <c r="H225" s="68"/>
      <c r="I225" s="69">
        <f t="shared" si="25"/>
        <v>0</v>
      </c>
    </row>
    <row r="226" spans="1:9">
      <c r="A226" s="21">
        <v>0</v>
      </c>
      <c r="B226" s="6" t="s">
        <v>257</v>
      </c>
      <c r="C226" s="6" t="s">
        <v>3052</v>
      </c>
      <c r="D226" s="6" t="s">
        <v>137</v>
      </c>
      <c r="E226" s="54" t="s">
        <v>127</v>
      </c>
      <c r="F226" s="7">
        <v>0.33</v>
      </c>
      <c r="G226" s="67">
        <f t="shared" si="26"/>
        <v>0.33</v>
      </c>
      <c r="H226" s="68"/>
      <c r="I226" s="69">
        <f t="shared" si="25"/>
        <v>0</v>
      </c>
    </row>
    <row r="227" spans="1:9">
      <c r="A227" s="21">
        <v>0</v>
      </c>
      <c r="B227" s="6" t="s">
        <v>258</v>
      </c>
      <c r="C227" s="6" t="s">
        <v>3052</v>
      </c>
      <c r="D227" s="6" t="s">
        <v>139</v>
      </c>
      <c r="E227" s="54" t="s">
        <v>127</v>
      </c>
      <c r="F227" s="7">
        <v>0.33</v>
      </c>
      <c r="G227" s="67">
        <f t="shared" si="26"/>
        <v>0.33</v>
      </c>
      <c r="H227" s="68"/>
      <c r="I227" s="69">
        <f t="shared" si="25"/>
        <v>0</v>
      </c>
    </row>
    <row r="228" spans="1:9">
      <c r="A228" s="21">
        <v>0</v>
      </c>
      <c r="B228" s="6" t="s">
        <v>259</v>
      </c>
      <c r="C228" s="6" t="s">
        <v>3052</v>
      </c>
      <c r="D228" s="6" t="s">
        <v>143</v>
      </c>
      <c r="E228" s="54" t="s">
        <v>127</v>
      </c>
      <c r="F228" s="7">
        <v>0.33</v>
      </c>
      <c r="G228" s="67">
        <f t="shared" si="26"/>
        <v>0.33</v>
      </c>
      <c r="H228" s="68"/>
      <c r="I228" s="69">
        <f t="shared" si="25"/>
        <v>0</v>
      </c>
    </row>
    <row r="229" spans="1:9">
      <c r="A229" s="21">
        <v>0</v>
      </c>
      <c r="B229" s="6" t="s">
        <v>260</v>
      </c>
      <c r="C229" s="6" t="s">
        <v>3052</v>
      </c>
      <c r="D229" s="6" t="s">
        <v>147</v>
      </c>
      <c r="E229" s="54" t="s">
        <v>127</v>
      </c>
      <c r="F229" s="7">
        <v>0.33</v>
      </c>
      <c r="G229" s="67">
        <f t="shared" si="26"/>
        <v>0.33</v>
      </c>
      <c r="H229" s="68"/>
      <c r="I229" s="69">
        <f t="shared" si="25"/>
        <v>0</v>
      </c>
    </row>
    <row r="230" spans="1:9">
      <c r="A230" s="21">
        <v>0</v>
      </c>
      <c r="B230" s="6" t="s">
        <v>261</v>
      </c>
      <c r="C230" s="6" t="s">
        <v>3052</v>
      </c>
      <c r="D230" s="6" t="s">
        <v>149</v>
      </c>
      <c r="E230" s="54" t="s">
        <v>127</v>
      </c>
      <c r="F230" s="7">
        <v>0.33</v>
      </c>
      <c r="G230" s="67">
        <f t="shared" si="26"/>
        <v>0.33</v>
      </c>
      <c r="H230" s="68"/>
      <c r="I230" s="69">
        <f t="shared" si="25"/>
        <v>0</v>
      </c>
    </row>
    <row r="231" spans="1:9">
      <c r="A231" s="21">
        <v>0</v>
      </c>
      <c r="B231" s="6" t="s">
        <v>262</v>
      </c>
      <c r="C231" s="6" t="s">
        <v>3052</v>
      </c>
      <c r="D231" s="6" t="s">
        <v>151</v>
      </c>
      <c r="E231" s="54" t="s">
        <v>127</v>
      </c>
      <c r="F231" s="7">
        <v>0.33</v>
      </c>
      <c r="G231" s="67">
        <f t="shared" si="26"/>
        <v>0.33</v>
      </c>
      <c r="H231" s="68"/>
      <c r="I231" s="69">
        <f t="shared" si="25"/>
        <v>0</v>
      </c>
    </row>
    <row r="232" spans="1:9">
      <c r="A232" s="21"/>
      <c r="B232" s="6"/>
      <c r="C232" s="6"/>
      <c r="D232" s="6"/>
      <c r="E232" s="54"/>
      <c r="F232" s="7"/>
      <c r="G232" s="67"/>
      <c r="H232" s="68"/>
      <c r="I232" s="69"/>
    </row>
    <row r="233" spans="1:9">
      <c r="A233" s="21">
        <v>0</v>
      </c>
      <c r="B233" s="6" t="s">
        <v>263</v>
      </c>
      <c r="C233" s="6" t="s">
        <v>3053</v>
      </c>
      <c r="D233" s="6" t="s">
        <v>122</v>
      </c>
      <c r="E233" s="54" t="s">
        <v>120</v>
      </c>
      <c r="F233" s="7">
        <v>0.91</v>
      </c>
      <c r="G233" s="67">
        <f t="shared" ref="G233:G243" si="27">F233*(1-Скидка_SUNMIGHT)</f>
        <v>0.91</v>
      </c>
      <c r="H233" s="68"/>
      <c r="I233" s="69">
        <f t="shared" si="25"/>
        <v>0</v>
      </c>
    </row>
    <row r="234" spans="1:9">
      <c r="A234" s="21">
        <v>0</v>
      </c>
      <c r="B234" s="6" t="s">
        <v>264</v>
      </c>
      <c r="C234" s="6" t="s">
        <v>3053</v>
      </c>
      <c r="D234" s="6" t="s">
        <v>124</v>
      </c>
      <c r="E234" s="54" t="s">
        <v>120</v>
      </c>
      <c r="F234" s="7">
        <v>0.75</v>
      </c>
      <c r="G234" s="67">
        <f t="shared" si="27"/>
        <v>0.75</v>
      </c>
      <c r="H234" s="68"/>
      <c r="I234" s="69">
        <f t="shared" si="25"/>
        <v>0</v>
      </c>
    </row>
    <row r="235" spans="1:9">
      <c r="A235" s="21">
        <v>0</v>
      </c>
      <c r="B235" s="6" t="s">
        <v>265</v>
      </c>
      <c r="C235" s="6" t="s">
        <v>3053</v>
      </c>
      <c r="D235" s="6" t="s">
        <v>126</v>
      </c>
      <c r="E235" s="54" t="s">
        <v>127</v>
      </c>
      <c r="F235" s="7">
        <v>0.7</v>
      </c>
      <c r="G235" s="67">
        <f t="shared" si="27"/>
        <v>0.7</v>
      </c>
      <c r="H235" s="68"/>
      <c r="I235" s="69">
        <f t="shared" si="25"/>
        <v>0</v>
      </c>
    </row>
    <row r="236" spans="1:9">
      <c r="A236" s="21">
        <v>0</v>
      </c>
      <c r="B236" s="6" t="s">
        <v>266</v>
      </c>
      <c r="C236" s="6" t="s">
        <v>3053</v>
      </c>
      <c r="D236" s="6" t="s">
        <v>129</v>
      </c>
      <c r="E236" s="54" t="s">
        <v>127</v>
      </c>
      <c r="F236" s="7">
        <v>0.66</v>
      </c>
      <c r="G236" s="67">
        <f t="shared" si="27"/>
        <v>0.66</v>
      </c>
      <c r="H236" s="68"/>
      <c r="I236" s="69">
        <f t="shared" si="25"/>
        <v>0</v>
      </c>
    </row>
    <row r="237" spans="1:9">
      <c r="A237" s="21">
        <v>0</v>
      </c>
      <c r="B237" s="6" t="s">
        <v>267</v>
      </c>
      <c r="C237" s="6" t="s">
        <v>3053</v>
      </c>
      <c r="D237" s="6" t="s">
        <v>131</v>
      </c>
      <c r="E237" s="54" t="s">
        <v>127</v>
      </c>
      <c r="F237" s="7">
        <v>0.66</v>
      </c>
      <c r="G237" s="67">
        <f t="shared" si="27"/>
        <v>0.66</v>
      </c>
      <c r="H237" s="68"/>
      <c r="I237" s="69">
        <f t="shared" si="25"/>
        <v>0</v>
      </c>
    </row>
    <row r="238" spans="1:9">
      <c r="A238" s="21">
        <v>0</v>
      </c>
      <c r="B238" s="6" t="s">
        <v>268</v>
      </c>
      <c r="C238" s="6" t="s">
        <v>3053</v>
      </c>
      <c r="D238" s="6" t="s">
        <v>133</v>
      </c>
      <c r="E238" s="54" t="s">
        <v>127</v>
      </c>
      <c r="F238" s="7">
        <v>0.66</v>
      </c>
      <c r="G238" s="67">
        <f t="shared" si="27"/>
        <v>0.66</v>
      </c>
      <c r="H238" s="68"/>
      <c r="I238" s="69">
        <f t="shared" si="25"/>
        <v>0</v>
      </c>
    </row>
    <row r="239" spans="1:9">
      <c r="A239" s="21">
        <v>0</v>
      </c>
      <c r="B239" s="6" t="s">
        <v>269</v>
      </c>
      <c r="C239" s="6" t="s">
        <v>3053</v>
      </c>
      <c r="D239" s="6" t="s">
        <v>135</v>
      </c>
      <c r="E239" s="54" t="s">
        <v>127</v>
      </c>
      <c r="F239" s="7">
        <v>0.64</v>
      </c>
      <c r="G239" s="67">
        <f t="shared" si="27"/>
        <v>0.64</v>
      </c>
      <c r="H239" s="68"/>
      <c r="I239" s="69">
        <f t="shared" si="25"/>
        <v>0</v>
      </c>
    </row>
    <row r="240" spans="1:9">
      <c r="A240" s="21">
        <v>0</v>
      </c>
      <c r="B240" s="6" t="s">
        <v>270</v>
      </c>
      <c r="C240" s="6" t="s">
        <v>3053</v>
      </c>
      <c r="D240" s="6" t="s">
        <v>137</v>
      </c>
      <c r="E240" s="54" t="s">
        <v>127</v>
      </c>
      <c r="F240" s="7">
        <v>0.64</v>
      </c>
      <c r="G240" s="67">
        <f t="shared" si="27"/>
        <v>0.64</v>
      </c>
      <c r="H240" s="68"/>
      <c r="I240" s="69">
        <f t="shared" si="25"/>
        <v>0</v>
      </c>
    </row>
    <row r="241" spans="1:9">
      <c r="A241" s="21">
        <v>0</v>
      </c>
      <c r="B241" s="6" t="s">
        <v>271</v>
      </c>
      <c r="C241" s="6" t="s">
        <v>3053</v>
      </c>
      <c r="D241" s="6" t="s">
        <v>139</v>
      </c>
      <c r="E241" s="54" t="s">
        <v>127</v>
      </c>
      <c r="F241" s="7">
        <v>0.64</v>
      </c>
      <c r="G241" s="67">
        <f t="shared" si="27"/>
        <v>0.64</v>
      </c>
      <c r="H241" s="68"/>
      <c r="I241" s="69">
        <f t="shared" si="25"/>
        <v>0</v>
      </c>
    </row>
    <row r="242" spans="1:9">
      <c r="A242" s="21">
        <v>0</v>
      </c>
      <c r="B242" s="6" t="s">
        <v>272</v>
      </c>
      <c r="C242" s="6" t="s">
        <v>3053</v>
      </c>
      <c r="D242" s="6" t="s">
        <v>143</v>
      </c>
      <c r="E242" s="54" t="s">
        <v>127</v>
      </c>
      <c r="F242" s="7">
        <v>0.64</v>
      </c>
      <c r="G242" s="67">
        <f t="shared" si="27"/>
        <v>0.64</v>
      </c>
      <c r="H242" s="68"/>
      <c r="I242" s="69">
        <f t="shared" si="25"/>
        <v>0</v>
      </c>
    </row>
    <row r="243" spans="1:9">
      <c r="A243" s="21">
        <v>0</v>
      </c>
      <c r="B243" s="6" t="s">
        <v>273</v>
      </c>
      <c r="C243" s="6" t="s">
        <v>3053</v>
      </c>
      <c r="D243" s="6" t="s">
        <v>147</v>
      </c>
      <c r="E243" s="54" t="s">
        <v>127</v>
      </c>
      <c r="F243" s="7">
        <v>0.64</v>
      </c>
      <c r="G243" s="67">
        <f t="shared" si="27"/>
        <v>0.64</v>
      </c>
      <c r="H243" s="68"/>
      <c r="I243" s="69">
        <f t="shared" si="25"/>
        <v>0</v>
      </c>
    </row>
    <row r="244" spans="1:9">
      <c r="A244" s="21"/>
      <c r="B244" s="6"/>
      <c r="C244" s="6"/>
      <c r="D244" s="6"/>
      <c r="E244" s="54"/>
      <c r="F244" s="7"/>
      <c r="G244" s="67"/>
      <c r="H244" s="68"/>
      <c r="I244" s="69"/>
    </row>
    <row r="245" spans="1:9">
      <c r="A245" s="21">
        <v>0</v>
      </c>
      <c r="B245" s="6" t="s">
        <v>274</v>
      </c>
      <c r="C245" s="6" t="s">
        <v>3054</v>
      </c>
      <c r="D245" s="6" t="s">
        <v>122</v>
      </c>
      <c r="E245" s="54" t="s">
        <v>275</v>
      </c>
      <c r="F245" s="7">
        <v>1.34</v>
      </c>
      <c r="G245" s="67">
        <f t="shared" ref="G245:G256" si="28">F245*(1-Скидка_SUNMIGHT)</f>
        <v>1.34</v>
      </c>
      <c r="H245" s="68"/>
      <c r="I245" s="69">
        <f t="shared" si="25"/>
        <v>0</v>
      </c>
    </row>
    <row r="246" spans="1:9">
      <c r="A246" s="21">
        <v>0</v>
      </c>
      <c r="B246" s="6" t="s">
        <v>276</v>
      </c>
      <c r="C246" s="6" t="s">
        <v>3054</v>
      </c>
      <c r="D246" s="6" t="s">
        <v>124</v>
      </c>
      <c r="E246" s="54" t="s">
        <v>275</v>
      </c>
      <c r="F246" s="7">
        <v>1.08</v>
      </c>
      <c r="G246" s="67">
        <f t="shared" si="28"/>
        <v>1.08</v>
      </c>
      <c r="H246" s="68"/>
      <c r="I246" s="69">
        <f t="shared" si="25"/>
        <v>0</v>
      </c>
    </row>
    <row r="247" spans="1:9">
      <c r="A247" s="21">
        <v>0</v>
      </c>
      <c r="B247" s="6" t="s">
        <v>277</v>
      </c>
      <c r="C247" s="6" t="s">
        <v>3054</v>
      </c>
      <c r="D247" s="6" t="s">
        <v>126</v>
      </c>
      <c r="E247" s="54" t="s">
        <v>275</v>
      </c>
      <c r="F247" s="7">
        <v>0.94</v>
      </c>
      <c r="G247" s="67">
        <f t="shared" si="28"/>
        <v>0.94</v>
      </c>
      <c r="H247" s="68"/>
      <c r="I247" s="69">
        <f t="shared" si="25"/>
        <v>0</v>
      </c>
    </row>
    <row r="248" spans="1:9">
      <c r="A248" s="21">
        <v>0</v>
      </c>
      <c r="B248" s="6" t="s">
        <v>278</v>
      </c>
      <c r="C248" s="6" t="s">
        <v>3054</v>
      </c>
      <c r="D248" s="6" t="s">
        <v>129</v>
      </c>
      <c r="E248" s="54" t="s">
        <v>279</v>
      </c>
      <c r="F248" s="7">
        <v>0.87</v>
      </c>
      <c r="G248" s="67">
        <f t="shared" si="28"/>
        <v>0.87</v>
      </c>
      <c r="H248" s="68"/>
      <c r="I248" s="69">
        <f t="shared" si="25"/>
        <v>0</v>
      </c>
    </row>
    <row r="249" spans="1:9">
      <c r="A249" s="21">
        <v>0</v>
      </c>
      <c r="B249" s="6" t="s">
        <v>280</v>
      </c>
      <c r="C249" s="6" t="s">
        <v>3054</v>
      </c>
      <c r="D249" s="6" t="s">
        <v>131</v>
      </c>
      <c r="E249" s="54" t="s">
        <v>279</v>
      </c>
      <c r="F249" s="7">
        <v>0.84</v>
      </c>
      <c r="G249" s="67">
        <f t="shared" si="28"/>
        <v>0.84</v>
      </c>
      <c r="H249" s="68"/>
      <c r="I249" s="69">
        <f t="shared" si="25"/>
        <v>0</v>
      </c>
    </row>
    <row r="250" spans="1:9">
      <c r="A250" s="21">
        <v>0</v>
      </c>
      <c r="B250" s="6" t="s">
        <v>281</v>
      </c>
      <c r="C250" s="6" t="s">
        <v>3054</v>
      </c>
      <c r="D250" s="6" t="s">
        <v>133</v>
      </c>
      <c r="E250" s="54" t="s">
        <v>279</v>
      </c>
      <c r="F250" s="7">
        <v>0.79</v>
      </c>
      <c r="G250" s="67">
        <f t="shared" si="28"/>
        <v>0.79</v>
      </c>
      <c r="H250" s="68"/>
      <c r="I250" s="69">
        <f t="shared" si="25"/>
        <v>0</v>
      </c>
    </row>
    <row r="251" spans="1:9">
      <c r="A251" s="21">
        <v>0</v>
      </c>
      <c r="B251" s="6" t="s">
        <v>282</v>
      </c>
      <c r="C251" s="6" t="s">
        <v>3054</v>
      </c>
      <c r="D251" s="6" t="s">
        <v>135</v>
      </c>
      <c r="E251" s="54" t="s">
        <v>279</v>
      </c>
      <c r="F251" s="7">
        <v>0.79</v>
      </c>
      <c r="G251" s="67">
        <f t="shared" si="28"/>
        <v>0.79</v>
      </c>
      <c r="H251" s="68"/>
      <c r="I251" s="69">
        <f t="shared" si="25"/>
        <v>0</v>
      </c>
    </row>
    <row r="252" spans="1:9">
      <c r="A252" s="21">
        <v>0</v>
      </c>
      <c r="B252" s="6" t="s">
        <v>283</v>
      </c>
      <c r="C252" s="6" t="s">
        <v>3054</v>
      </c>
      <c r="D252" s="6" t="s">
        <v>137</v>
      </c>
      <c r="E252" s="54" t="s">
        <v>279</v>
      </c>
      <c r="F252" s="7">
        <v>0.79</v>
      </c>
      <c r="G252" s="67">
        <f t="shared" si="28"/>
        <v>0.79</v>
      </c>
      <c r="H252" s="68"/>
      <c r="I252" s="69">
        <f t="shared" si="25"/>
        <v>0</v>
      </c>
    </row>
    <row r="253" spans="1:9">
      <c r="A253" s="21">
        <v>0</v>
      </c>
      <c r="B253" s="6" t="s">
        <v>284</v>
      </c>
      <c r="C253" s="6" t="s">
        <v>3054</v>
      </c>
      <c r="D253" s="6" t="s">
        <v>139</v>
      </c>
      <c r="E253" s="54" t="s">
        <v>279</v>
      </c>
      <c r="F253" s="7">
        <v>0.79</v>
      </c>
      <c r="G253" s="67">
        <f t="shared" si="28"/>
        <v>0.79</v>
      </c>
      <c r="H253" s="68"/>
      <c r="I253" s="69">
        <f t="shared" si="25"/>
        <v>0</v>
      </c>
    </row>
    <row r="254" spans="1:9">
      <c r="A254" s="21">
        <v>0</v>
      </c>
      <c r="B254" s="6" t="s">
        <v>285</v>
      </c>
      <c r="C254" s="6" t="s">
        <v>3054</v>
      </c>
      <c r="D254" s="6" t="s">
        <v>141</v>
      </c>
      <c r="E254" s="54" t="s">
        <v>279</v>
      </c>
      <c r="F254" s="7">
        <v>0.79</v>
      </c>
      <c r="G254" s="67">
        <f t="shared" si="28"/>
        <v>0.79</v>
      </c>
      <c r="H254" s="68"/>
      <c r="I254" s="69">
        <f t="shared" si="25"/>
        <v>0</v>
      </c>
    </row>
    <row r="255" spans="1:9">
      <c r="A255" s="21">
        <v>0</v>
      </c>
      <c r="B255" s="6" t="s">
        <v>286</v>
      </c>
      <c r="C255" s="6" t="s">
        <v>3054</v>
      </c>
      <c r="D255" s="6" t="s">
        <v>143</v>
      </c>
      <c r="E255" s="54" t="s">
        <v>279</v>
      </c>
      <c r="F255" s="7">
        <v>0.79</v>
      </c>
      <c r="G255" s="67">
        <f t="shared" si="28"/>
        <v>0.79</v>
      </c>
      <c r="H255" s="68"/>
      <c r="I255" s="69">
        <f t="shared" si="25"/>
        <v>0</v>
      </c>
    </row>
    <row r="256" spans="1:9">
      <c r="A256" s="21">
        <v>0</v>
      </c>
      <c r="B256" s="6" t="s">
        <v>287</v>
      </c>
      <c r="C256" s="6" t="s">
        <v>3054</v>
      </c>
      <c r="D256" s="6" t="s">
        <v>147</v>
      </c>
      <c r="E256" s="54" t="s">
        <v>279</v>
      </c>
      <c r="F256" s="7">
        <v>0.79</v>
      </c>
      <c r="G256" s="67">
        <f t="shared" si="28"/>
        <v>0.79</v>
      </c>
      <c r="H256" s="68"/>
      <c r="I256" s="69">
        <f t="shared" si="25"/>
        <v>0</v>
      </c>
    </row>
    <row r="257" spans="1:9">
      <c r="A257" s="21"/>
      <c r="B257" s="6"/>
      <c r="C257" s="6"/>
      <c r="D257" s="6"/>
      <c r="E257" s="54"/>
      <c r="F257" s="7"/>
      <c r="G257" s="67"/>
      <c r="H257" s="68"/>
      <c r="I257" s="69"/>
    </row>
    <row r="258" spans="1:9">
      <c r="A258" s="21">
        <v>0</v>
      </c>
      <c r="B258" s="6" t="s">
        <v>288</v>
      </c>
      <c r="C258" s="6" t="s">
        <v>3055</v>
      </c>
      <c r="D258" s="6" t="s">
        <v>119</v>
      </c>
      <c r="E258" s="54" t="s">
        <v>289</v>
      </c>
      <c r="F258" s="7">
        <v>74.62</v>
      </c>
      <c r="G258" s="67">
        <f t="shared" ref="G258:G271" si="29">F258*(1-Скидка_SUNMIGHT)</f>
        <v>74.62</v>
      </c>
      <c r="H258" s="68"/>
      <c r="I258" s="69">
        <f t="shared" si="25"/>
        <v>0</v>
      </c>
    </row>
    <row r="259" spans="1:9">
      <c r="A259" s="21">
        <v>0</v>
      </c>
      <c r="B259" s="6" t="s">
        <v>290</v>
      </c>
      <c r="C259" s="6" t="s">
        <v>3055</v>
      </c>
      <c r="D259" s="6" t="s">
        <v>122</v>
      </c>
      <c r="E259" s="54" t="s">
        <v>289</v>
      </c>
      <c r="F259" s="7">
        <v>65.78</v>
      </c>
      <c r="G259" s="67">
        <f t="shared" si="29"/>
        <v>65.78</v>
      </c>
      <c r="H259" s="68"/>
      <c r="I259" s="69">
        <f t="shared" si="25"/>
        <v>0</v>
      </c>
    </row>
    <row r="260" spans="1:9">
      <c r="A260" s="21">
        <v>0</v>
      </c>
      <c r="B260" s="6" t="s">
        <v>291</v>
      </c>
      <c r="C260" s="6" t="s">
        <v>3055</v>
      </c>
      <c r="D260" s="6" t="s">
        <v>124</v>
      </c>
      <c r="E260" s="54" t="s">
        <v>289</v>
      </c>
      <c r="F260" s="7">
        <v>56.51</v>
      </c>
      <c r="G260" s="67">
        <f t="shared" si="29"/>
        <v>56.51</v>
      </c>
      <c r="H260" s="68"/>
      <c r="I260" s="69">
        <f t="shared" si="25"/>
        <v>0</v>
      </c>
    </row>
    <row r="261" spans="1:9">
      <c r="A261" s="21">
        <v>0</v>
      </c>
      <c r="B261" s="6" t="s">
        <v>292</v>
      </c>
      <c r="C261" s="6" t="s">
        <v>3055</v>
      </c>
      <c r="D261" s="6" t="s">
        <v>126</v>
      </c>
      <c r="E261" s="54" t="s">
        <v>293</v>
      </c>
      <c r="F261" s="7">
        <v>47.12</v>
      </c>
      <c r="G261" s="67">
        <f t="shared" si="29"/>
        <v>47.12</v>
      </c>
      <c r="H261" s="68"/>
      <c r="I261" s="69">
        <f t="shared" si="25"/>
        <v>0</v>
      </c>
    </row>
    <row r="262" spans="1:9">
      <c r="A262" s="21">
        <v>0</v>
      </c>
      <c r="B262" s="6" t="s">
        <v>294</v>
      </c>
      <c r="C262" s="6" t="s">
        <v>3055</v>
      </c>
      <c r="D262" s="6" t="s">
        <v>129</v>
      </c>
      <c r="E262" s="54" t="s">
        <v>293</v>
      </c>
      <c r="F262" s="7">
        <v>46.62</v>
      </c>
      <c r="G262" s="67">
        <f t="shared" si="29"/>
        <v>46.62</v>
      </c>
      <c r="H262" s="68"/>
      <c r="I262" s="69">
        <f t="shared" si="25"/>
        <v>0</v>
      </c>
    </row>
    <row r="263" spans="1:9">
      <c r="A263" s="21">
        <v>0</v>
      </c>
      <c r="B263" s="6" t="s">
        <v>295</v>
      </c>
      <c r="C263" s="6" t="s">
        <v>3055</v>
      </c>
      <c r="D263" s="6" t="s">
        <v>131</v>
      </c>
      <c r="E263" s="54" t="s">
        <v>293</v>
      </c>
      <c r="F263" s="7">
        <v>46.62</v>
      </c>
      <c r="G263" s="67">
        <f t="shared" si="29"/>
        <v>46.62</v>
      </c>
      <c r="H263" s="68"/>
      <c r="I263" s="69">
        <f t="shared" si="25"/>
        <v>0</v>
      </c>
    </row>
    <row r="264" spans="1:9">
      <c r="A264" s="21">
        <v>0</v>
      </c>
      <c r="B264" s="6" t="s">
        <v>296</v>
      </c>
      <c r="C264" s="6" t="s">
        <v>3055</v>
      </c>
      <c r="D264" s="6" t="s">
        <v>133</v>
      </c>
      <c r="E264" s="54" t="s">
        <v>293</v>
      </c>
      <c r="F264" s="7">
        <v>46.62</v>
      </c>
      <c r="G264" s="67">
        <f t="shared" si="29"/>
        <v>46.62</v>
      </c>
      <c r="H264" s="68"/>
      <c r="I264" s="69">
        <f t="shared" si="25"/>
        <v>0</v>
      </c>
    </row>
    <row r="265" spans="1:9">
      <c r="A265" s="21">
        <v>0</v>
      </c>
      <c r="B265" s="6" t="s">
        <v>297</v>
      </c>
      <c r="C265" s="6" t="s">
        <v>3055</v>
      </c>
      <c r="D265" s="6" t="s">
        <v>135</v>
      </c>
      <c r="E265" s="54" t="s">
        <v>293</v>
      </c>
      <c r="F265" s="7">
        <v>44.33</v>
      </c>
      <c r="G265" s="67">
        <f t="shared" si="29"/>
        <v>44.33</v>
      </c>
      <c r="H265" s="68"/>
      <c r="I265" s="69">
        <f t="shared" si="25"/>
        <v>0</v>
      </c>
    </row>
    <row r="266" spans="1:9">
      <c r="A266" s="21">
        <v>0</v>
      </c>
      <c r="B266" s="6" t="s">
        <v>298</v>
      </c>
      <c r="C266" s="6" t="s">
        <v>3055</v>
      </c>
      <c r="D266" s="6" t="s">
        <v>137</v>
      </c>
      <c r="E266" s="54" t="s">
        <v>293</v>
      </c>
      <c r="F266" s="7">
        <v>44.33</v>
      </c>
      <c r="G266" s="67">
        <f t="shared" si="29"/>
        <v>44.33</v>
      </c>
      <c r="H266" s="68"/>
      <c r="I266" s="69">
        <f t="shared" si="25"/>
        <v>0</v>
      </c>
    </row>
    <row r="267" spans="1:9">
      <c r="A267" s="21">
        <v>0</v>
      </c>
      <c r="B267" s="6" t="s">
        <v>299</v>
      </c>
      <c r="C267" s="6" t="s">
        <v>3055</v>
      </c>
      <c r="D267" s="6" t="s">
        <v>139</v>
      </c>
      <c r="E267" s="54" t="s">
        <v>293</v>
      </c>
      <c r="F267" s="7">
        <v>44.33</v>
      </c>
      <c r="G267" s="67">
        <f t="shared" si="29"/>
        <v>44.33</v>
      </c>
      <c r="H267" s="68"/>
      <c r="I267" s="69">
        <f t="shared" si="25"/>
        <v>0</v>
      </c>
    </row>
    <row r="268" spans="1:9">
      <c r="A268" s="21">
        <v>0</v>
      </c>
      <c r="B268" s="6" t="s">
        <v>300</v>
      </c>
      <c r="C268" s="6" t="s">
        <v>3055</v>
      </c>
      <c r="D268" s="6" t="s">
        <v>141</v>
      </c>
      <c r="E268" s="54" t="s">
        <v>293</v>
      </c>
      <c r="F268" s="7">
        <v>44.33</v>
      </c>
      <c r="G268" s="67">
        <f t="shared" si="29"/>
        <v>44.33</v>
      </c>
      <c r="H268" s="68"/>
      <c r="I268" s="69">
        <f t="shared" si="25"/>
        <v>0</v>
      </c>
    </row>
    <row r="269" spans="1:9">
      <c r="A269" s="21">
        <v>0</v>
      </c>
      <c r="B269" s="6" t="s">
        <v>301</v>
      </c>
      <c r="C269" s="6" t="s">
        <v>3055</v>
      </c>
      <c r="D269" s="6" t="s">
        <v>143</v>
      </c>
      <c r="E269" s="54" t="s">
        <v>293</v>
      </c>
      <c r="F269" s="7">
        <v>44.33</v>
      </c>
      <c r="G269" s="67">
        <f t="shared" si="29"/>
        <v>44.33</v>
      </c>
      <c r="H269" s="68"/>
      <c r="I269" s="69">
        <f t="shared" si="25"/>
        <v>0</v>
      </c>
    </row>
    <row r="270" spans="1:9">
      <c r="A270" s="21">
        <v>0</v>
      </c>
      <c r="B270" s="6" t="s">
        <v>302</v>
      </c>
      <c r="C270" s="6" t="s">
        <v>3055</v>
      </c>
      <c r="D270" s="6" t="s">
        <v>145</v>
      </c>
      <c r="E270" s="54" t="s">
        <v>293</v>
      </c>
      <c r="F270" s="7">
        <v>44.33</v>
      </c>
      <c r="G270" s="67">
        <f t="shared" si="29"/>
        <v>44.33</v>
      </c>
      <c r="H270" s="68"/>
      <c r="I270" s="69">
        <f t="shared" si="25"/>
        <v>0</v>
      </c>
    </row>
    <row r="271" spans="1:9">
      <c r="A271" s="21">
        <v>0</v>
      </c>
      <c r="B271" s="6" t="s">
        <v>303</v>
      </c>
      <c r="C271" s="6" t="s">
        <v>3055</v>
      </c>
      <c r="D271" s="6" t="s">
        <v>147</v>
      </c>
      <c r="E271" s="54" t="s">
        <v>293</v>
      </c>
      <c r="F271" s="7">
        <v>44.33</v>
      </c>
      <c r="G271" s="67">
        <f t="shared" si="29"/>
        <v>44.33</v>
      </c>
      <c r="H271" s="68"/>
      <c r="I271" s="69">
        <f t="shared" si="25"/>
        <v>0</v>
      </c>
    </row>
    <row r="272" spans="1:9">
      <c r="A272" s="21"/>
      <c r="B272" s="6"/>
      <c r="C272" s="6"/>
      <c r="D272" s="6"/>
      <c r="E272" s="54"/>
      <c r="F272" s="7"/>
      <c r="G272" s="67"/>
      <c r="H272" s="68"/>
      <c r="I272" s="69"/>
    </row>
    <row r="273" spans="1:9">
      <c r="A273" s="21">
        <v>0</v>
      </c>
      <c r="B273" s="6" t="s">
        <v>304</v>
      </c>
      <c r="C273" s="6" t="s">
        <v>3056</v>
      </c>
      <c r="D273" s="6" t="s">
        <v>119</v>
      </c>
      <c r="E273" s="54" t="s">
        <v>289</v>
      </c>
      <c r="F273" s="7">
        <v>112.2</v>
      </c>
      <c r="G273" s="67">
        <f t="shared" ref="G273:G286" si="30">F273*(1-Скидка_SUNMIGHT)</f>
        <v>112.2</v>
      </c>
      <c r="H273" s="68"/>
      <c r="I273" s="69">
        <f t="shared" ref="I273:I331" si="31">G273*H273</f>
        <v>0</v>
      </c>
    </row>
    <row r="274" spans="1:9">
      <c r="A274" s="21">
        <v>0</v>
      </c>
      <c r="B274" s="6" t="s">
        <v>305</v>
      </c>
      <c r="C274" s="6" t="s">
        <v>3056</v>
      </c>
      <c r="D274" s="6" t="s">
        <v>122</v>
      </c>
      <c r="E274" s="54" t="s">
        <v>289</v>
      </c>
      <c r="F274" s="7">
        <v>99.12</v>
      </c>
      <c r="G274" s="67">
        <f t="shared" si="30"/>
        <v>99.12</v>
      </c>
      <c r="H274" s="68"/>
      <c r="I274" s="69">
        <f t="shared" si="31"/>
        <v>0</v>
      </c>
    </row>
    <row r="275" spans="1:9">
      <c r="A275" s="21">
        <v>0</v>
      </c>
      <c r="B275" s="6" t="s">
        <v>306</v>
      </c>
      <c r="C275" s="6" t="s">
        <v>3056</v>
      </c>
      <c r="D275" s="6" t="s">
        <v>124</v>
      </c>
      <c r="E275" s="54" t="s">
        <v>289</v>
      </c>
      <c r="F275" s="7">
        <v>86.07</v>
      </c>
      <c r="G275" s="67">
        <f t="shared" si="30"/>
        <v>86.07</v>
      </c>
      <c r="H275" s="68"/>
      <c r="I275" s="69">
        <f t="shared" si="31"/>
        <v>0</v>
      </c>
    </row>
    <row r="276" spans="1:9">
      <c r="A276" s="21">
        <v>0</v>
      </c>
      <c r="B276" s="6" t="s">
        <v>307</v>
      </c>
      <c r="C276" s="6" t="s">
        <v>3056</v>
      </c>
      <c r="D276" s="6" t="s">
        <v>126</v>
      </c>
      <c r="E276" s="54" t="s">
        <v>293</v>
      </c>
      <c r="F276" s="7">
        <v>70.92</v>
      </c>
      <c r="G276" s="67">
        <f t="shared" si="30"/>
        <v>70.92</v>
      </c>
      <c r="H276" s="68"/>
      <c r="I276" s="69">
        <f t="shared" si="31"/>
        <v>0</v>
      </c>
    </row>
    <row r="277" spans="1:9">
      <c r="A277" s="21">
        <v>0</v>
      </c>
      <c r="B277" s="6" t="s">
        <v>308</v>
      </c>
      <c r="C277" s="6" t="s">
        <v>3056</v>
      </c>
      <c r="D277" s="6" t="s">
        <v>129</v>
      </c>
      <c r="E277" s="54" t="s">
        <v>293</v>
      </c>
      <c r="F277" s="7">
        <v>68.849999999999994</v>
      </c>
      <c r="G277" s="67">
        <f t="shared" si="30"/>
        <v>68.849999999999994</v>
      </c>
      <c r="H277" s="68"/>
      <c r="I277" s="69">
        <f t="shared" si="31"/>
        <v>0</v>
      </c>
    </row>
    <row r="278" spans="1:9">
      <c r="A278" s="21">
        <v>0</v>
      </c>
      <c r="B278" s="6" t="s">
        <v>309</v>
      </c>
      <c r="C278" s="6" t="s">
        <v>3056</v>
      </c>
      <c r="D278" s="6" t="s">
        <v>131</v>
      </c>
      <c r="E278" s="54" t="s">
        <v>293</v>
      </c>
      <c r="F278" s="7">
        <v>68.849999999999994</v>
      </c>
      <c r="G278" s="67">
        <f t="shared" si="30"/>
        <v>68.849999999999994</v>
      </c>
      <c r="H278" s="68"/>
      <c r="I278" s="69">
        <f t="shared" si="31"/>
        <v>0</v>
      </c>
    </row>
    <row r="279" spans="1:9">
      <c r="A279" s="21">
        <v>0</v>
      </c>
      <c r="B279" s="6" t="s">
        <v>310</v>
      </c>
      <c r="C279" s="6" t="s">
        <v>3056</v>
      </c>
      <c r="D279" s="6" t="s">
        <v>133</v>
      </c>
      <c r="E279" s="54" t="s">
        <v>293</v>
      </c>
      <c r="F279" s="7">
        <v>68.849999999999994</v>
      </c>
      <c r="G279" s="67">
        <f t="shared" si="30"/>
        <v>68.849999999999994</v>
      </c>
      <c r="H279" s="68"/>
      <c r="I279" s="69">
        <f t="shared" si="31"/>
        <v>0</v>
      </c>
    </row>
    <row r="280" spans="1:9">
      <c r="A280" s="21">
        <v>0</v>
      </c>
      <c r="B280" s="6" t="s">
        <v>311</v>
      </c>
      <c r="C280" s="6" t="s">
        <v>3056</v>
      </c>
      <c r="D280" s="6" t="s">
        <v>135</v>
      </c>
      <c r="E280" s="54" t="s">
        <v>293</v>
      </c>
      <c r="F280" s="7">
        <v>65.489999999999995</v>
      </c>
      <c r="G280" s="67">
        <f t="shared" si="30"/>
        <v>65.489999999999995</v>
      </c>
      <c r="H280" s="68"/>
      <c r="I280" s="69">
        <f t="shared" si="31"/>
        <v>0</v>
      </c>
    </row>
    <row r="281" spans="1:9">
      <c r="A281" s="21">
        <v>0</v>
      </c>
      <c r="B281" s="6" t="s">
        <v>312</v>
      </c>
      <c r="C281" s="6" t="s">
        <v>3056</v>
      </c>
      <c r="D281" s="6" t="s">
        <v>137</v>
      </c>
      <c r="E281" s="54" t="s">
        <v>293</v>
      </c>
      <c r="F281" s="7">
        <v>65.489999999999995</v>
      </c>
      <c r="G281" s="67">
        <f t="shared" si="30"/>
        <v>65.489999999999995</v>
      </c>
      <c r="H281" s="68"/>
      <c r="I281" s="69">
        <f t="shared" si="31"/>
        <v>0</v>
      </c>
    </row>
    <row r="282" spans="1:9">
      <c r="A282" s="21">
        <v>0</v>
      </c>
      <c r="B282" s="6" t="s">
        <v>313</v>
      </c>
      <c r="C282" s="6" t="s">
        <v>3056</v>
      </c>
      <c r="D282" s="6" t="s">
        <v>139</v>
      </c>
      <c r="E282" s="54" t="s">
        <v>293</v>
      </c>
      <c r="F282" s="7">
        <v>65.489999999999995</v>
      </c>
      <c r="G282" s="67">
        <f t="shared" si="30"/>
        <v>65.489999999999995</v>
      </c>
      <c r="H282" s="68"/>
      <c r="I282" s="69">
        <f t="shared" si="31"/>
        <v>0</v>
      </c>
    </row>
    <row r="283" spans="1:9">
      <c r="A283" s="21">
        <v>0</v>
      </c>
      <c r="B283" s="6" t="s">
        <v>314</v>
      </c>
      <c r="C283" s="6" t="s">
        <v>3056</v>
      </c>
      <c r="D283" s="6" t="s">
        <v>141</v>
      </c>
      <c r="E283" s="54" t="s">
        <v>293</v>
      </c>
      <c r="F283" s="7">
        <v>65.489999999999995</v>
      </c>
      <c r="G283" s="67">
        <f t="shared" si="30"/>
        <v>65.489999999999995</v>
      </c>
      <c r="H283" s="68"/>
      <c r="I283" s="69">
        <f t="shared" si="31"/>
        <v>0</v>
      </c>
    </row>
    <row r="284" spans="1:9">
      <c r="A284" s="21">
        <v>0</v>
      </c>
      <c r="B284" s="6" t="s">
        <v>315</v>
      </c>
      <c r="C284" s="6" t="s">
        <v>3056</v>
      </c>
      <c r="D284" s="6" t="s">
        <v>143</v>
      </c>
      <c r="E284" s="54" t="s">
        <v>293</v>
      </c>
      <c r="F284" s="7">
        <v>65.489999999999995</v>
      </c>
      <c r="G284" s="67">
        <f t="shared" si="30"/>
        <v>65.489999999999995</v>
      </c>
      <c r="H284" s="68"/>
      <c r="I284" s="69">
        <f t="shared" si="31"/>
        <v>0</v>
      </c>
    </row>
    <row r="285" spans="1:9">
      <c r="A285" s="21">
        <v>0</v>
      </c>
      <c r="B285" s="6" t="s">
        <v>316</v>
      </c>
      <c r="C285" s="6" t="s">
        <v>3056</v>
      </c>
      <c r="D285" s="6" t="s">
        <v>145</v>
      </c>
      <c r="E285" s="54" t="s">
        <v>293</v>
      </c>
      <c r="F285" s="7">
        <v>65.489999999999995</v>
      </c>
      <c r="G285" s="67">
        <f t="shared" si="30"/>
        <v>65.489999999999995</v>
      </c>
      <c r="H285" s="68"/>
      <c r="I285" s="69">
        <f t="shared" si="31"/>
        <v>0</v>
      </c>
    </row>
    <row r="286" spans="1:9">
      <c r="A286" s="21">
        <v>0</v>
      </c>
      <c r="B286" s="6" t="s">
        <v>317</v>
      </c>
      <c r="C286" s="38" t="s">
        <v>3056</v>
      </c>
      <c r="D286" s="38" t="s">
        <v>147</v>
      </c>
      <c r="E286" s="54" t="s">
        <v>293</v>
      </c>
      <c r="F286" s="7">
        <v>65.489999999999995</v>
      </c>
      <c r="G286" s="67">
        <f t="shared" si="30"/>
        <v>65.489999999999995</v>
      </c>
      <c r="H286" s="68"/>
      <c r="I286" s="69">
        <f t="shared" si="31"/>
        <v>0</v>
      </c>
    </row>
    <row r="287" spans="1:9">
      <c r="A287" s="21"/>
      <c r="B287" s="6"/>
      <c r="C287" s="38"/>
      <c r="D287" s="38"/>
      <c r="E287" s="54"/>
      <c r="F287" s="7"/>
      <c r="G287" s="67"/>
      <c r="H287" s="68"/>
      <c r="I287" s="69"/>
    </row>
    <row r="288" spans="1:9">
      <c r="A288" s="21">
        <v>0</v>
      </c>
      <c r="B288" s="6" t="s">
        <v>318</v>
      </c>
      <c r="C288" s="38" t="s">
        <v>3057</v>
      </c>
      <c r="D288" s="38" t="s">
        <v>119</v>
      </c>
      <c r="E288" s="54" t="s">
        <v>289</v>
      </c>
      <c r="F288" s="7">
        <v>86.69</v>
      </c>
      <c r="G288" s="67">
        <f t="shared" ref="G288:G300" si="32">F288*(1-Скидка_SUNMIGHT)</f>
        <v>86.69</v>
      </c>
      <c r="H288" s="68"/>
      <c r="I288" s="69">
        <f t="shared" si="31"/>
        <v>0</v>
      </c>
    </row>
    <row r="289" spans="1:9">
      <c r="A289" s="21">
        <v>0</v>
      </c>
      <c r="B289" s="6" t="s">
        <v>319</v>
      </c>
      <c r="C289" s="38" t="s">
        <v>3057</v>
      </c>
      <c r="D289" s="38" t="s">
        <v>122</v>
      </c>
      <c r="E289" s="54" t="s">
        <v>289</v>
      </c>
      <c r="F289" s="7">
        <v>78.78</v>
      </c>
      <c r="G289" s="67">
        <f t="shared" si="32"/>
        <v>78.78</v>
      </c>
      <c r="H289" s="68"/>
      <c r="I289" s="69">
        <f t="shared" si="31"/>
        <v>0</v>
      </c>
    </row>
    <row r="290" spans="1:9">
      <c r="A290" s="21">
        <v>0</v>
      </c>
      <c r="B290" s="6" t="s">
        <v>320</v>
      </c>
      <c r="C290" s="38" t="s">
        <v>3057</v>
      </c>
      <c r="D290" s="38" t="s">
        <v>124</v>
      </c>
      <c r="E290" s="54" t="s">
        <v>289</v>
      </c>
      <c r="F290" s="7">
        <v>75.14</v>
      </c>
      <c r="G290" s="67">
        <f t="shared" si="32"/>
        <v>75.14</v>
      </c>
      <c r="H290" s="68"/>
      <c r="I290" s="69">
        <f t="shared" si="31"/>
        <v>0</v>
      </c>
    </row>
    <row r="291" spans="1:9">
      <c r="A291" s="21">
        <v>0</v>
      </c>
      <c r="B291" s="6" t="s">
        <v>321</v>
      </c>
      <c r="C291" s="38" t="s">
        <v>3057</v>
      </c>
      <c r="D291" s="38" t="s">
        <v>126</v>
      </c>
      <c r="E291" s="54" t="s">
        <v>293</v>
      </c>
      <c r="F291" s="7">
        <v>62.62</v>
      </c>
      <c r="G291" s="67">
        <f t="shared" si="32"/>
        <v>62.62</v>
      </c>
      <c r="H291" s="68"/>
      <c r="I291" s="69">
        <f t="shared" si="31"/>
        <v>0</v>
      </c>
    </row>
    <row r="292" spans="1:9">
      <c r="A292" s="21">
        <v>0</v>
      </c>
      <c r="B292" s="6" t="s">
        <v>322</v>
      </c>
      <c r="C292" s="38" t="s">
        <v>3057</v>
      </c>
      <c r="D292" s="38" t="s">
        <v>129</v>
      </c>
      <c r="E292" s="54" t="s">
        <v>293</v>
      </c>
      <c r="F292" s="7">
        <v>61.95</v>
      </c>
      <c r="G292" s="67">
        <f t="shared" si="32"/>
        <v>61.95</v>
      </c>
      <c r="H292" s="68"/>
      <c r="I292" s="69">
        <f t="shared" si="31"/>
        <v>0</v>
      </c>
    </row>
    <row r="293" spans="1:9">
      <c r="A293" s="21">
        <v>0</v>
      </c>
      <c r="B293" s="6" t="s">
        <v>323</v>
      </c>
      <c r="C293" s="38" t="s">
        <v>3057</v>
      </c>
      <c r="D293" s="38" t="s">
        <v>131</v>
      </c>
      <c r="E293" s="54" t="s">
        <v>293</v>
      </c>
      <c r="F293" s="7">
        <v>61.95</v>
      </c>
      <c r="G293" s="67">
        <f t="shared" si="32"/>
        <v>61.95</v>
      </c>
      <c r="H293" s="68"/>
      <c r="I293" s="69">
        <f t="shared" si="31"/>
        <v>0</v>
      </c>
    </row>
    <row r="294" spans="1:9">
      <c r="A294" s="21">
        <v>0</v>
      </c>
      <c r="B294" s="6" t="s">
        <v>324</v>
      </c>
      <c r="C294" s="38" t="s">
        <v>3057</v>
      </c>
      <c r="D294" s="38" t="s">
        <v>133</v>
      </c>
      <c r="E294" s="54" t="s">
        <v>293</v>
      </c>
      <c r="F294" s="7">
        <v>61.95</v>
      </c>
      <c r="G294" s="67">
        <f t="shared" si="32"/>
        <v>61.95</v>
      </c>
      <c r="H294" s="68"/>
      <c r="I294" s="69">
        <f t="shared" si="31"/>
        <v>0</v>
      </c>
    </row>
    <row r="295" spans="1:9">
      <c r="A295" s="21">
        <v>0</v>
      </c>
      <c r="B295" s="6" t="s">
        <v>325</v>
      </c>
      <c r="C295" s="38" t="s">
        <v>3057</v>
      </c>
      <c r="D295" s="38" t="s">
        <v>135</v>
      </c>
      <c r="E295" s="54" t="s">
        <v>293</v>
      </c>
      <c r="F295" s="7">
        <v>59.04</v>
      </c>
      <c r="G295" s="67">
        <f t="shared" si="32"/>
        <v>59.04</v>
      </c>
      <c r="H295" s="68"/>
      <c r="I295" s="69">
        <f t="shared" si="31"/>
        <v>0</v>
      </c>
    </row>
    <row r="296" spans="1:9">
      <c r="A296" s="21">
        <v>0</v>
      </c>
      <c r="B296" s="6" t="s">
        <v>326</v>
      </c>
      <c r="C296" s="38" t="s">
        <v>3057</v>
      </c>
      <c r="D296" s="38" t="s">
        <v>139</v>
      </c>
      <c r="E296" s="54" t="s">
        <v>293</v>
      </c>
      <c r="F296" s="7">
        <v>59.04</v>
      </c>
      <c r="G296" s="67">
        <f t="shared" si="32"/>
        <v>59.04</v>
      </c>
      <c r="H296" s="68"/>
      <c r="I296" s="69">
        <f t="shared" si="31"/>
        <v>0</v>
      </c>
    </row>
    <row r="297" spans="1:9">
      <c r="A297" s="21">
        <v>0</v>
      </c>
      <c r="B297" s="6" t="s">
        <v>327</v>
      </c>
      <c r="C297" s="38" t="s">
        <v>3057</v>
      </c>
      <c r="D297" s="38" t="s">
        <v>143</v>
      </c>
      <c r="E297" s="54" t="s">
        <v>293</v>
      </c>
      <c r="F297" s="7">
        <v>59.04</v>
      </c>
      <c r="G297" s="67">
        <f t="shared" si="32"/>
        <v>59.04</v>
      </c>
      <c r="H297" s="68"/>
      <c r="I297" s="69">
        <f t="shared" si="31"/>
        <v>0</v>
      </c>
    </row>
    <row r="298" spans="1:9">
      <c r="A298" s="21">
        <v>0</v>
      </c>
      <c r="B298" s="6" t="s">
        <v>328</v>
      </c>
      <c r="C298" s="38" t="s">
        <v>3057</v>
      </c>
      <c r="D298" s="38" t="s">
        <v>147</v>
      </c>
      <c r="E298" s="54" t="s">
        <v>293</v>
      </c>
      <c r="F298" s="7">
        <v>59.04</v>
      </c>
      <c r="G298" s="67">
        <f t="shared" si="32"/>
        <v>59.04</v>
      </c>
      <c r="H298" s="68"/>
      <c r="I298" s="69">
        <f t="shared" si="31"/>
        <v>0</v>
      </c>
    </row>
    <row r="299" spans="1:9">
      <c r="A299" s="21">
        <v>0</v>
      </c>
      <c r="B299" s="6" t="s">
        <v>329</v>
      </c>
      <c r="C299" s="38" t="s">
        <v>3057</v>
      </c>
      <c r="D299" s="38" t="s">
        <v>149</v>
      </c>
      <c r="E299" s="54" t="s">
        <v>293</v>
      </c>
      <c r="F299" s="7">
        <v>59.04</v>
      </c>
      <c r="G299" s="67">
        <f t="shared" si="32"/>
        <v>59.04</v>
      </c>
      <c r="H299" s="68"/>
      <c r="I299" s="69">
        <f t="shared" si="31"/>
        <v>0</v>
      </c>
    </row>
    <row r="300" spans="1:9">
      <c r="A300" s="21">
        <v>0</v>
      </c>
      <c r="B300" s="6" t="s">
        <v>330</v>
      </c>
      <c r="C300" s="38" t="s">
        <v>3057</v>
      </c>
      <c r="D300" s="38" t="s">
        <v>151</v>
      </c>
      <c r="E300" s="54" t="s">
        <v>293</v>
      </c>
      <c r="F300" s="7">
        <v>59.04</v>
      </c>
      <c r="G300" s="67">
        <f t="shared" si="32"/>
        <v>59.04</v>
      </c>
      <c r="H300" s="68"/>
      <c r="I300" s="69">
        <f t="shared" si="31"/>
        <v>0</v>
      </c>
    </row>
    <row r="301" spans="1:9">
      <c r="A301" s="21"/>
      <c r="B301" s="6"/>
      <c r="C301" s="38"/>
      <c r="D301" s="38"/>
      <c r="E301" s="54"/>
      <c r="F301" s="7"/>
      <c r="G301" s="67"/>
      <c r="H301" s="68"/>
      <c r="I301" s="69"/>
    </row>
    <row r="302" spans="1:9">
      <c r="A302" s="21">
        <v>0</v>
      </c>
      <c r="B302" s="6" t="s">
        <v>331</v>
      </c>
      <c r="C302" s="38" t="s">
        <v>3058</v>
      </c>
      <c r="D302" s="38" t="s">
        <v>119</v>
      </c>
      <c r="E302" s="54" t="s">
        <v>289</v>
      </c>
      <c r="F302" s="7">
        <v>163.74</v>
      </c>
      <c r="G302" s="67">
        <f t="shared" ref="G302:G314" si="33">F302*(1-Скидка_SUNMIGHT)</f>
        <v>163.74</v>
      </c>
      <c r="H302" s="68"/>
      <c r="I302" s="69">
        <f t="shared" si="31"/>
        <v>0</v>
      </c>
    </row>
    <row r="303" spans="1:9">
      <c r="A303" s="21">
        <v>0</v>
      </c>
      <c r="B303" s="6" t="s">
        <v>332</v>
      </c>
      <c r="C303" s="38" t="s">
        <v>3058</v>
      </c>
      <c r="D303" s="38" t="s">
        <v>122</v>
      </c>
      <c r="E303" s="54" t="s">
        <v>289</v>
      </c>
      <c r="F303" s="7">
        <v>142.35</v>
      </c>
      <c r="G303" s="67">
        <f t="shared" si="33"/>
        <v>142.35</v>
      </c>
      <c r="H303" s="68"/>
      <c r="I303" s="69">
        <f t="shared" si="31"/>
        <v>0</v>
      </c>
    </row>
    <row r="304" spans="1:9">
      <c r="A304" s="21">
        <v>0</v>
      </c>
      <c r="B304" s="6" t="s">
        <v>333</v>
      </c>
      <c r="C304" s="38" t="s">
        <v>3058</v>
      </c>
      <c r="D304" s="38" t="s">
        <v>124</v>
      </c>
      <c r="E304" s="54" t="s">
        <v>289</v>
      </c>
      <c r="F304" s="7">
        <v>123.01</v>
      </c>
      <c r="G304" s="67">
        <f t="shared" si="33"/>
        <v>123.01</v>
      </c>
      <c r="H304" s="68"/>
      <c r="I304" s="69">
        <f t="shared" si="31"/>
        <v>0</v>
      </c>
    </row>
    <row r="305" spans="1:9">
      <c r="A305" s="21">
        <v>0</v>
      </c>
      <c r="B305" s="6" t="s">
        <v>334</v>
      </c>
      <c r="C305" s="38" t="s">
        <v>3058</v>
      </c>
      <c r="D305" s="38" t="s">
        <v>126</v>
      </c>
      <c r="E305" s="54" t="s">
        <v>293</v>
      </c>
      <c r="F305" s="7">
        <v>116.62</v>
      </c>
      <c r="G305" s="67">
        <f t="shared" si="33"/>
        <v>116.62</v>
      </c>
      <c r="H305" s="68"/>
      <c r="I305" s="69">
        <f t="shared" si="31"/>
        <v>0</v>
      </c>
    </row>
    <row r="306" spans="1:9">
      <c r="A306" s="21">
        <v>0</v>
      </c>
      <c r="B306" s="6" t="s">
        <v>335</v>
      </c>
      <c r="C306" s="38" t="s">
        <v>3058</v>
      </c>
      <c r="D306" s="38" t="s">
        <v>129</v>
      </c>
      <c r="E306" s="54" t="s">
        <v>293</v>
      </c>
      <c r="F306" s="7">
        <v>106.89</v>
      </c>
      <c r="G306" s="67">
        <f t="shared" si="33"/>
        <v>106.89</v>
      </c>
      <c r="H306" s="68"/>
      <c r="I306" s="69">
        <f t="shared" si="31"/>
        <v>0</v>
      </c>
    </row>
    <row r="307" spans="1:9">
      <c r="A307" s="21">
        <v>0</v>
      </c>
      <c r="B307" s="6" t="s">
        <v>336</v>
      </c>
      <c r="C307" s="38" t="s">
        <v>3058</v>
      </c>
      <c r="D307" s="38" t="s">
        <v>131</v>
      </c>
      <c r="E307" s="54" t="s">
        <v>293</v>
      </c>
      <c r="F307" s="7">
        <v>106.89</v>
      </c>
      <c r="G307" s="67">
        <f t="shared" si="33"/>
        <v>106.89</v>
      </c>
      <c r="H307" s="68"/>
      <c r="I307" s="69">
        <f t="shared" si="31"/>
        <v>0</v>
      </c>
    </row>
    <row r="308" spans="1:9">
      <c r="A308" s="21">
        <v>0</v>
      </c>
      <c r="B308" s="6" t="s">
        <v>337</v>
      </c>
      <c r="C308" s="38" t="s">
        <v>3058</v>
      </c>
      <c r="D308" s="38" t="s">
        <v>133</v>
      </c>
      <c r="E308" s="54" t="s">
        <v>293</v>
      </c>
      <c r="F308" s="7">
        <v>106.89</v>
      </c>
      <c r="G308" s="67">
        <f t="shared" si="33"/>
        <v>106.89</v>
      </c>
      <c r="H308" s="68"/>
      <c r="I308" s="69">
        <f t="shared" si="31"/>
        <v>0</v>
      </c>
    </row>
    <row r="309" spans="1:9">
      <c r="A309" s="21">
        <v>0</v>
      </c>
      <c r="B309" s="6" t="s">
        <v>338</v>
      </c>
      <c r="C309" s="38" t="s">
        <v>3058</v>
      </c>
      <c r="D309" s="38" t="s">
        <v>135</v>
      </c>
      <c r="E309" s="54" t="s">
        <v>293</v>
      </c>
      <c r="F309" s="7">
        <v>102.08</v>
      </c>
      <c r="G309" s="67">
        <f t="shared" si="33"/>
        <v>102.08</v>
      </c>
      <c r="H309" s="68"/>
      <c r="I309" s="69">
        <f t="shared" si="31"/>
        <v>0</v>
      </c>
    </row>
    <row r="310" spans="1:9">
      <c r="A310" s="21">
        <v>0</v>
      </c>
      <c r="B310" s="6" t="s">
        <v>339</v>
      </c>
      <c r="C310" s="38" t="s">
        <v>3058</v>
      </c>
      <c r="D310" s="38" t="s">
        <v>139</v>
      </c>
      <c r="E310" s="54" t="s">
        <v>293</v>
      </c>
      <c r="F310" s="7">
        <v>102.08</v>
      </c>
      <c r="G310" s="67">
        <f t="shared" si="33"/>
        <v>102.08</v>
      </c>
      <c r="H310" s="68"/>
      <c r="I310" s="69">
        <f t="shared" si="31"/>
        <v>0</v>
      </c>
    </row>
    <row r="311" spans="1:9">
      <c r="A311" s="21">
        <v>0</v>
      </c>
      <c r="B311" s="6" t="s">
        <v>340</v>
      </c>
      <c r="C311" s="38" t="s">
        <v>3058</v>
      </c>
      <c r="D311" s="38" t="s">
        <v>143</v>
      </c>
      <c r="E311" s="54" t="s">
        <v>293</v>
      </c>
      <c r="F311" s="7">
        <v>102.08</v>
      </c>
      <c r="G311" s="67">
        <f t="shared" si="33"/>
        <v>102.08</v>
      </c>
      <c r="H311" s="68"/>
      <c r="I311" s="69">
        <f t="shared" si="31"/>
        <v>0</v>
      </c>
    </row>
    <row r="312" spans="1:9">
      <c r="A312" s="21">
        <v>0</v>
      </c>
      <c r="B312" s="6" t="s">
        <v>341</v>
      </c>
      <c r="C312" s="38" t="s">
        <v>3058</v>
      </c>
      <c r="D312" s="38" t="s">
        <v>147</v>
      </c>
      <c r="E312" s="54" t="s">
        <v>293</v>
      </c>
      <c r="F312" s="7">
        <v>102.08</v>
      </c>
      <c r="G312" s="67">
        <f t="shared" si="33"/>
        <v>102.08</v>
      </c>
      <c r="H312" s="68"/>
      <c r="I312" s="69">
        <f t="shared" si="31"/>
        <v>0</v>
      </c>
    </row>
    <row r="313" spans="1:9">
      <c r="A313" s="21">
        <v>0</v>
      </c>
      <c r="B313" s="6" t="s">
        <v>342</v>
      </c>
      <c r="C313" s="38" t="s">
        <v>3058</v>
      </c>
      <c r="D313" s="38" t="s">
        <v>149</v>
      </c>
      <c r="E313" s="54" t="s">
        <v>293</v>
      </c>
      <c r="F313" s="7">
        <v>102.08</v>
      </c>
      <c r="G313" s="67">
        <f t="shared" si="33"/>
        <v>102.08</v>
      </c>
      <c r="H313" s="68"/>
      <c r="I313" s="69">
        <f t="shared" si="31"/>
        <v>0</v>
      </c>
    </row>
    <row r="314" spans="1:9">
      <c r="A314" s="21">
        <v>0</v>
      </c>
      <c r="B314" s="6" t="s">
        <v>343</v>
      </c>
      <c r="C314" s="38" t="s">
        <v>3058</v>
      </c>
      <c r="D314" s="38" t="s">
        <v>151</v>
      </c>
      <c r="E314" s="54" t="s">
        <v>293</v>
      </c>
      <c r="F314" s="7">
        <v>102.08</v>
      </c>
      <c r="G314" s="67">
        <f t="shared" si="33"/>
        <v>102.08</v>
      </c>
      <c r="H314" s="68"/>
      <c r="I314" s="69">
        <f t="shared" si="31"/>
        <v>0</v>
      </c>
    </row>
    <row r="315" spans="1:9">
      <c r="A315" s="21"/>
      <c r="B315" s="6"/>
      <c r="C315" s="38"/>
      <c r="D315" s="38"/>
      <c r="E315" s="54"/>
      <c r="F315" s="7"/>
      <c r="G315" s="67"/>
      <c r="H315" s="68"/>
      <c r="I315" s="69"/>
    </row>
    <row r="316" spans="1:9">
      <c r="A316" s="21">
        <v>0</v>
      </c>
      <c r="B316" s="6" t="s">
        <v>344</v>
      </c>
      <c r="C316" s="38" t="s">
        <v>3059</v>
      </c>
      <c r="D316" s="38" t="s">
        <v>124</v>
      </c>
      <c r="E316" s="54" t="s">
        <v>289</v>
      </c>
      <c r="F316" s="7">
        <v>54.06</v>
      </c>
      <c r="G316" s="67">
        <f t="shared" ref="G316:G331" si="34">F316*(1-Скидка_SUNMIGHT)</f>
        <v>54.06</v>
      </c>
      <c r="H316" s="68"/>
      <c r="I316" s="69">
        <f t="shared" si="31"/>
        <v>0</v>
      </c>
    </row>
    <row r="317" spans="1:9">
      <c r="A317" s="21">
        <v>0</v>
      </c>
      <c r="B317" s="6" t="s">
        <v>345</v>
      </c>
      <c r="C317" s="38" t="s">
        <v>3059</v>
      </c>
      <c r="D317" s="38" t="s">
        <v>126</v>
      </c>
      <c r="E317" s="54" t="s">
        <v>289</v>
      </c>
      <c r="F317" s="7">
        <v>52.58</v>
      </c>
      <c r="G317" s="67">
        <f t="shared" si="34"/>
        <v>52.58</v>
      </c>
      <c r="H317" s="68"/>
      <c r="I317" s="69">
        <f t="shared" si="31"/>
        <v>0</v>
      </c>
    </row>
    <row r="318" spans="1:9">
      <c r="A318" s="21">
        <v>0</v>
      </c>
      <c r="B318" s="6" t="s">
        <v>346</v>
      </c>
      <c r="C318" s="38" t="s">
        <v>3059</v>
      </c>
      <c r="D318" s="38" t="s">
        <v>129</v>
      </c>
      <c r="E318" s="54" t="s">
        <v>289</v>
      </c>
      <c r="F318" s="7">
        <v>51.97</v>
      </c>
      <c r="G318" s="67">
        <f t="shared" si="34"/>
        <v>51.97</v>
      </c>
      <c r="H318" s="68"/>
      <c r="I318" s="69">
        <f t="shared" si="31"/>
        <v>0</v>
      </c>
    </row>
    <row r="319" spans="1:9">
      <c r="A319" s="21">
        <v>0</v>
      </c>
      <c r="B319" s="6" t="s">
        <v>347</v>
      </c>
      <c r="C319" s="38" t="s">
        <v>3059</v>
      </c>
      <c r="D319" s="38" t="s">
        <v>131</v>
      </c>
      <c r="E319" s="54" t="s">
        <v>289</v>
      </c>
      <c r="F319" s="7">
        <v>51.97</v>
      </c>
      <c r="G319" s="67">
        <f t="shared" si="34"/>
        <v>51.97</v>
      </c>
      <c r="H319" s="68"/>
      <c r="I319" s="69">
        <f t="shared" si="31"/>
        <v>0</v>
      </c>
    </row>
    <row r="320" spans="1:9">
      <c r="A320" s="21">
        <v>0</v>
      </c>
      <c r="B320" s="6" t="s">
        <v>348</v>
      </c>
      <c r="C320" s="38" t="s">
        <v>3059</v>
      </c>
      <c r="D320" s="38" t="s">
        <v>133</v>
      </c>
      <c r="E320" s="54" t="s">
        <v>289</v>
      </c>
      <c r="F320" s="7">
        <v>47.53</v>
      </c>
      <c r="G320" s="67">
        <f t="shared" si="34"/>
        <v>47.53</v>
      </c>
      <c r="H320" s="68"/>
      <c r="I320" s="69">
        <f t="shared" si="31"/>
        <v>0</v>
      </c>
    </row>
    <row r="321" spans="1:9">
      <c r="A321" s="21">
        <v>0</v>
      </c>
      <c r="B321" s="6" t="s">
        <v>349</v>
      </c>
      <c r="C321" s="38" t="s">
        <v>3059</v>
      </c>
      <c r="D321" s="38" t="s">
        <v>135</v>
      </c>
      <c r="E321" s="54" t="s">
        <v>289</v>
      </c>
      <c r="F321" s="7">
        <v>47.53</v>
      </c>
      <c r="G321" s="67">
        <f t="shared" si="34"/>
        <v>47.53</v>
      </c>
      <c r="H321" s="68"/>
      <c r="I321" s="69">
        <f t="shared" si="31"/>
        <v>0</v>
      </c>
    </row>
    <row r="322" spans="1:9">
      <c r="A322" s="21">
        <v>0</v>
      </c>
      <c r="B322" s="6" t="s">
        <v>350</v>
      </c>
      <c r="C322" s="38" t="s">
        <v>3059</v>
      </c>
      <c r="D322" s="38" t="s">
        <v>139</v>
      </c>
      <c r="E322" s="54" t="s">
        <v>289</v>
      </c>
      <c r="F322" s="7">
        <v>47.53</v>
      </c>
      <c r="G322" s="67">
        <f t="shared" si="34"/>
        <v>47.53</v>
      </c>
      <c r="H322" s="68"/>
      <c r="I322" s="69">
        <f t="shared" si="31"/>
        <v>0</v>
      </c>
    </row>
    <row r="323" spans="1:9">
      <c r="A323" s="21">
        <v>0</v>
      </c>
      <c r="B323" s="6" t="s">
        <v>351</v>
      </c>
      <c r="C323" s="38" t="s">
        <v>3059</v>
      </c>
      <c r="D323" s="38" t="s">
        <v>143</v>
      </c>
      <c r="E323" s="54" t="s">
        <v>289</v>
      </c>
      <c r="F323" s="7">
        <v>47.53</v>
      </c>
      <c r="G323" s="67">
        <f t="shared" si="34"/>
        <v>47.53</v>
      </c>
      <c r="H323" s="68"/>
      <c r="I323" s="69">
        <f t="shared" si="31"/>
        <v>0</v>
      </c>
    </row>
    <row r="324" spans="1:9">
      <c r="A324" s="21">
        <v>0</v>
      </c>
      <c r="B324" s="6" t="s">
        <v>352</v>
      </c>
      <c r="C324" s="38" t="s">
        <v>3059</v>
      </c>
      <c r="D324" s="38" t="s">
        <v>147</v>
      </c>
      <c r="E324" s="54" t="s">
        <v>289</v>
      </c>
      <c r="F324" s="7">
        <v>47.53</v>
      </c>
      <c r="G324" s="67">
        <f t="shared" si="34"/>
        <v>47.53</v>
      </c>
      <c r="H324" s="68"/>
      <c r="I324" s="69">
        <f t="shared" si="31"/>
        <v>0</v>
      </c>
    </row>
    <row r="325" spans="1:9">
      <c r="A325" s="21">
        <v>0</v>
      </c>
      <c r="B325" s="6" t="s">
        <v>353</v>
      </c>
      <c r="C325" s="38" t="s">
        <v>3059</v>
      </c>
      <c r="D325" s="38" t="s">
        <v>149</v>
      </c>
      <c r="E325" s="54" t="s">
        <v>289</v>
      </c>
      <c r="F325" s="7">
        <v>47.53</v>
      </c>
      <c r="G325" s="67">
        <f t="shared" si="34"/>
        <v>47.53</v>
      </c>
      <c r="H325" s="68"/>
      <c r="I325" s="69">
        <f t="shared" si="31"/>
        <v>0</v>
      </c>
    </row>
    <row r="326" spans="1:9">
      <c r="A326" s="21">
        <v>0</v>
      </c>
      <c r="B326" s="6" t="s">
        <v>354</v>
      </c>
      <c r="C326" s="38" t="s">
        <v>3059</v>
      </c>
      <c r="D326" s="38" t="s">
        <v>151</v>
      </c>
      <c r="E326" s="54" t="s">
        <v>289</v>
      </c>
      <c r="F326" s="7">
        <v>47.53</v>
      </c>
      <c r="G326" s="67">
        <f t="shared" si="34"/>
        <v>47.53</v>
      </c>
      <c r="H326" s="68"/>
      <c r="I326" s="69">
        <f t="shared" si="31"/>
        <v>0</v>
      </c>
    </row>
    <row r="327" spans="1:9">
      <c r="A327" s="21">
        <v>0</v>
      </c>
      <c r="B327" s="6" t="s">
        <v>3807</v>
      </c>
      <c r="C327" s="38" t="s">
        <v>3504</v>
      </c>
      <c r="D327" s="38" t="s">
        <v>152</v>
      </c>
      <c r="E327" s="54" t="s">
        <v>289</v>
      </c>
      <c r="F327" s="7">
        <v>52.86</v>
      </c>
      <c r="G327" s="67">
        <f t="shared" si="34"/>
        <v>52.86</v>
      </c>
      <c r="H327" s="68"/>
      <c r="I327" s="69">
        <f t="shared" si="31"/>
        <v>0</v>
      </c>
    </row>
    <row r="328" spans="1:9">
      <c r="A328" s="21">
        <v>0</v>
      </c>
      <c r="B328" s="6" t="s">
        <v>3808</v>
      </c>
      <c r="C328" s="38" t="s">
        <v>3504</v>
      </c>
      <c r="D328" s="38" t="s">
        <v>153</v>
      </c>
      <c r="E328" s="54" t="s">
        <v>289</v>
      </c>
      <c r="F328" s="7">
        <v>52.86</v>
      </c>
      <c r="G328" s="67">
        <f t="shared" si="34"/>
        <v>52.86</v>
      </c>
      <c r="H328" s="68"/>
      <c r="I328" s="69">
        <f t="shared" si="31"/>
        <v>0</v>
      </c>
    </row>
    <row r="329" spans="1:9">
      <c r="A329" s="21">
        <v>0</v>
      </c>
      <c r="B329" s="6" t="s">
        <v>3809</v>
      </c>
      <c r="C329" s="38" t="s">
        <v>3504</v>
      </c>
      <c r="D329" s="38" t="s">
        <v>154</v>
      </c>
      <c r="E329" s="54" t="s">
        <v>289</v>
      </c>
      <c r="F329" s="7">
        <v>52.86</v>
      </c>
      <c r="G329" s="67">
        <f t="shared" si="34"/>
        <v>52.86</v>
      </c>
      <c r="H329" s="68"/>
      <c r="I329" s="69">
        <f t="shared" si="31"/>
        <v>0</v>
      </c>
    </row>
    <row r="330" spans="1:9">
      <c r="A330" s="21">
        <v>0</v>
      </c>
      <c r="B330" s="6" t="s">
        <v>3810</v>
      </c>
      <c r="C330" s="38" t="s">
        <v>3504</v>
      </c>
      <c r="D330" s="38" t="s">
        <v>155</v>
      </c>
      <c r="E330" s="54" t="s">
        <v>289</v>
      </c>
      <c r="F330" s="7">
        <v>52.86</v>
      </c>
      <c r="G330" s="67">
        <f t="shared" si="34"/>
        <v>52.86</v>
      </c>
      <c r="H330" s="68"/>
      <c r="I330" s="69">
        <f t="shared" si="31"/>
        <v>0</v>
      </c>
    </row>
    <row r="331" spans="1:9">
      <c r="A331" s="21">
        <v>0</v>
      </c>
      <c r="B331" s="6" t="s">
        <v>3811</v>
      </c>
      <c r="C331" s="38" t="s">
        <v>3504</v>
      </c>
      <c r="D331" s="38" t="s">
        <v>156</v>
      </c>
      <c r="E331" s="54" t="s">
        <v>289</v>
      </c>
      <c r="F331" s="7">
        <v>52.86</v>
      </c>
      <c r="G331" s="67">
        <f t="shared" si="34"/>
        <v>52.86</v>
      </c>
      <c r="H331" s="68"/>
      <c r="I331" s="69">
        <f t="shared" si="31"/>
        <v>0</v>
      </c>
    </row>
    <row r="332" spans="1:9" ht="12.5" thickBot="1">
      <c r="A332" s="21"/>
      <c r="B332" s="6"/>
      <c r="C332" s="38"/>
      <c r="D332" s="38"/>
      <c r="E332" s="54"/>
      <c r="F332" s="39"/>
      <c r="G332" s="67"/>
      <c r="H332" s="68"/>
      <c r="I332" s="69"/>
    </row>
    <row r="333" spans="1:9">
      <c r="A333" s="21"/>
      <c r="B333" s="301" t="s">
        <v>3582</v>
      </c>
      <c r="C333" s="302"/>
      <c r="D333" s="302"/>
      <c r="E333" s="302"/>
      <c r="F333" s="302"/>
      <c r="G333" s="67"/>
      <c r="H333" s="68"/>
      <c r="I333" s="69"/>
    </row>
    <row r="334" spans="1:9">
      <c r="A334" s="21"/>
      <c r="B334" s="40" t="s">
        <v>3583</v>
      </c>
      <c r="C334" s="172"/>
      <c r="D334" s="172"/>
      <c r="E334" s="54"/>
      <c r="F334" s="172"/>
      <c r="G334" s="67"/>
      <c r="H334" s="68"/>
      <c r="I334" s="69"/>
    </row>
    <row r="335" spans="1:9">
      <c r="A335" s="21">
        <v>0</v>
      </c>
      <c r="B335" s="6" t="s">
        <v>355</v>
      </c>
      <c r="C335" s="38" t="s">
        <v>3060</v>
      </c>
      <c r="D335" s="38" t="s">
        <v>122</v>
      </c>
      <c r="E335" s="54" t="s">
        <v>120</v>
      </c>
      <c r="F335" s="39">
        <v>0.38</v>
      </c>
      <c r="G335" s="67">
        <f t="shared" ref="G335:G350" si="35">F335*(1-Скидка_SUNMIGHT)</f>
        <v>0.38</v>
      </c>
      <c r="H335" s="68"/>
      <c r="I335" s="69">
        <f t="shared" ref="I335:I398" si="36">G335*H335</f>
        <v>0</v>
      </c>
    </row>
    <row r="336" spans="1:9">
      <c r="A336" s="21">
        <v>0</v>
      </c>
      <c r="B336" s="6" t="s">
        <v>356</v>
      </c>
      <c r="C336" s="38" t="s">
        <v>3060</v>
      </c>
      <c r="D336" s="38" t="s">
        <v>124</v>
      </c>
      <c r="E336" s="54" t="s">
        <v>120</v>
      </c>
      <c r="F336" s="39">
        <v>0.38</v>
      </c>
      <c r="G336" s="67">
        <f t="shared" si="35"/>
        <v>0.38</v>
      </c>
      <c r="H336" s="68"/>
      <c r="I336" s="69">
        <f t="shared" si="36"/>
        <v>0</v>
      </c>
    </row>
    <row r="337" spans="1:9">
      <c r="A337" s="21">
        <v>0</v>
      </c>
      <c r="B337" s="6" t="s">
        <v>357</v>
      </c>
      <c r="C337" s="38" t="s">
        <v>3060</v>
      </c>
      <c r="D337" s="38" t="s">
        <v>126</v>
      </c>
      <c r="E337" s="54" t="s">
        <v>127</v>
      </c>
      <c r="F337" s="39">
        <v>0.33</v>
      </c>
      <c r="G337" s="67">
        <f t="shared" si="35"/>
        <v>0.33</v>
      </c>
      <c r="H337" s="68"/>
      <c r="I337" s="69">
        <f t="shared" si="36"/>
        <v>0</v>
      </c>
    </row>
    <row r="338" spans="1:9">
      <c r="A338" s="21">
        <v>0</v>
      </c>
      <c r="B338" s="6" t="s">
        <v>358</v>
      </c>
      <c r="C338" s="38" t="s">
        <v>3060</v>
      </c>
      <c r="D338" s="38" t="s">
        <v>129</v>
      </c>
      <c r="E338" s="54" t="s">
        <v>127</v>
      </c>
      <c r="F338" s="39">
        <v>0.3</v>
      </c>
      <c r="G338" s="67">
        <f t="shared" si="35"/>
        <v>0.3</v>
      </c>
      <c r="H338" s="68"/>
      <c r="I338" s="69">
        <f t="shared" si="36"/>
        <v>0</v>
      </c>
    </row>
    <row r="339" spans="1:9">
      <c r="A339" s="21">
        <v>0</v>
      </c>
      <c r="B339" s="6" t="s">
        <v>359</v>
      </c>
      <c r="C339" s="38" t="s">
        <v>3060</v>
      </c>
      <c r="D339" s="38" t="s">
        <v>131</v>
      </c>
      <c r="E339" s="54" t="s">
        <v>127</v>
      </c>
      <c r="F339" s="39">
        <v>0.3</v>
      </c>
      <c r="G339" s="67">
        <f t="shared" si="35"/>
        <v>0.3</v>
      </c>
      <c r="H339" s="68"/>
      <c r="I339" s="69">
        <f t="shared" si="36"/>
        <v>0</v>
      </c>
    </row>
    <row r="340" spans="1:9">
      <c r="A340" s="21">
        <v>0</v>
      </c>
      <c r="B340" s="6" t="s">
        <v>360</v>
      </c>
      <c r="C340" s="38" t="s">
        <v>3060</v>
      </c>
      <c r="D340" s="38" t="s">
        <v>133</v>
      </c>
      <c r="E340" s="54" t="s">
        <v>127</v>
      </c>
      <c r="F340" s="39">
        <v>0.3</v>
      </c>
      <c r="G340" s="67">
        <f t="shared" si="35"/>
        <v>0.3</v>
      </c>
      <c r="H340" s="68"/>
      <c r="I340" s="69">
        <f t="shared" si="36"/>
        <v>0</v>
      </c>
    </row>
    <row r="341" spans="1:9">
      <c r="A341" s="21">
        <v>0</v>
      </c>
      <c r="B341" s="6" t="s">
        <v>361</v>
      </c>
      <c r="C341" s="38" t="s">
        <v>3060</v>
      </c>
      <c r="D341" s="38" t="s">
        <v>135</v>
      </c>
      <c r="E341" s="54" t="s">
        <v>127</v>
      </c>
      <c r="F341" s="39">
        <v>0.3</v>
      </c>
      <c r="G341" s="67">
        <f t="shared" si="35"/>
        <v>0.3</v>
      </c>
      <c r="H341" s="68"/>
      <c r="I341" s="69">
        <f t="shared" si="36"/>
        <v>0</v>
      </c>
    </row>
    <row r="342" spans="1:9">
      <c r="A342" s="21">
        <v>0</v>
      </c>
      <c r="B342" s="6" t="s">
        <v>3776</v>
      </c>
      <c r="C342" s="38" t="s">
        <v>3060</v>
      </c>
      <c r="D342" s="38" t="s">
        <v>137</v>
      </c>
      <c r="E342" s="54" t="s">
        <v>127</v>
      </c>
      <c r="F342" s="39">
        <v>0.3</v>
      </c>
      <c r="G342" s="67">
        <f>F342*(1-Скидка_SUNMIGHT)</f>
        <v>0.3</v>
      </c>
      <c r="H342" s="68"/>
      <c r="I342" s="69">
        <f>G342*H342</f>
        <v>0</v>
      </c>
    </row>
    <row r="343" spans="1:9">
      <c r="A343" s="21">
        <v>0</v>
      </c>
      <c r="B343" s="6" t="s">
        <v>362</v>
      </c>
      <c r="C343" s="38" t="s">
        <v>3060</v>
      </c>
      <c r="D343" s="38" t="s">
        <v>139</v>
      </c>
      <c r="E343" s="54" t="s">
        <v>127</v>
      </c>
      <c r="F343" s="39">
        <v>0.3</v>
      </c>
      <c r="G343" s="67">
        <f t="shared" si="35"/>
        <v>0.3</v>
      </c>
      <c r="H343" s="68"/>
      <c r="I343" s="69">
        <f t="shared" si="36"/>
        <v>0</v>
      </c>
    </row>
    <row r="344" spans="1:9">
      <c r="A344" s="21">
        <v>0</v>
      </c>
      <c r="B344" s="6" t="s">
        <v>363</v>
      </c>
      <c r="C344" s="38" t="s">
        <v>3060</v>
      </c>
      <c r="D344" s="38" t="s">
        <v>143</v>
      </c>
      <c r="E344" s="54" t="s">
        <v>127</v>
      </c>
      <c r="F344" s="39">
        <v>0.3</v>
      </c>
      <c r="G344" s="67">
        <f t="shared" si="35"/>
        <v>0.3</v>
      </c>
      <c r="H344" s="68"/>
      <c r="I344" s="69">
        <f t="shared" si="36"/>
        <v>0</v>
      </c>
    </row>
    <row r="345" spans="1:9">
      <c r="A345" s="21">
        <v>0</v>
      </c>
      <c r="B345" s="6" t="s">
        <v>364</v>
      </c>
      <c r="C345" s="6" t="s">
        <v>3060</v>
      </c>
      <c r="D345" s="6" t="s">
        <v>147</v>
      </c>
      <c r="E345" s="54" t="s">
        <v>127</v>
      </c>
      <c r="F345" s="39">
        <v>0.3</v>
      </c>
      <c r="G345" s="67">
        <f t="shared" si="35"/>
        <v>0.3</v>
      </c>
      <c r="H345" s="68"/>
      <c r="I345" s="69">
        <f t="shared" si="36"/>
        <v>0</v>
      </c>
    </row>
    <row r="346" spans="1:9">
      <c r="A346" s="21">
        <v>0</v>
      </c>
      <c r="B346" s="6" t="s">
        <v>365</v>
      </c>
      <c r="C346" s="6" t="s">
        <v>3060</v>
      </c>
      <c r="D346" s="6" t="s">
        <v>149</v>
      </c>
      <c r="E346" s="54" t="s">
        <v>127</v>
      </c>
      <c r="F346" s="39">
        <v>0.3</v>
      </c>
      <c r="G346" s="67">
        <f t="shared" si="35"/>
        <v>0.3</v>
      </c>
      <c r="H346" s="68"/>
      <c r="I346" s="69">
        <f t="shared" si="36"/>
        <v>0</v>
      </c>
    </row>
    <row r="347" spans="1:9">
      <c r="A347" s="21">
        <v>0</v>
      </c>
      <c r="B347" s="6" t="s">
        <v>366</v>
      </c>
      <c r="C347" s="6" t="s">
        <v>3060</v>
      </c>
      <c r="D347" s="6" t="s">
        <v>151</v>
      </c>
      <c r="E347" s="54" t="s">
        <v>127</v>
      </c>
      <c r="F347" s="39">
        <v>0.3</v>
      </c>
      <c r="G347" s="67">
        <f t="shared" si="35"/>
        <v>0.3</v>
      </c>
      <c r="H347" s="68"/>
      <c r="I347" s="69">
        <f t="shared" si="36"/>
        <v>0</v>
      </c>
    </row>
    <row r="348" spans="1:9">
      <c r="A348" s="21">
        <v>0</v>
      </c>
      <c r="B348" s="6" t="s">
        <v>3812</v>
      </c>
      <c r="C348" s="6" t="s">
        <v>3505</v>
      </c>
      <c r="D348" s="6" t="s">
        <v>152</v>
      </c>
      <c r="E348" s="54" t="s">
        <v>127</v>
      </c>
      <c r="F348" s="39">
        <v>0.32</v>
      </c>
      <c r="G348" s="67">
        <f t="shared" si="35"/>
        <v>0.32</v>
      </c>
      <c r="H348" s="68"/>
      <c r="I348" s="69">
        <f t="shared" si="36"/>
        <v>0</v>
      </c>
    </row>
    <row r="349" spans="1:9">
      <c r="A349" s="21">
        <v>0</v>
      </c>
      <c r="B349" s="6" t="s">
        <v>3813</v>
      </c>
      <c r="C349" s="6" t="s">
        <v>3505</v>
      </c>
      <c r="D349" s="6" t="s">
        <v>153</v>
      </c>
      <c r="E349" s="54" t="s">
        <v>127</v>
      </c>
      <c r="F349" s="39">
        <v>0.35</v>
      </c>
      <c r="G349" s="67">
        <f t="shared" si="35"/>
        <v>0.35</v>
      </c>
      <c r="H349" s="68"/>
      <c r="I349" s="69">
        <f t="shared" si="36"/>
        <v>0</v>
      </c>
    </row>
    <row r="350" spans="1:9">
      <c r="A350" s="21">
        <v>0</v>
      </c>
      <c r="B350" s="6" t="s">
        <v>3814</v>
      </c>
      <c r="C350" s="6" t="s">
        <v>3505</v>
      </c>
      <c r="D350" s="6" t="s">
        <v>154</v>
      </c>
      <c r="E350" s="54" t="s">
        <v>127</v>
      </c>
      <c r="F350" s="39">
        <v>0.35</v>
      </c>
      <c r="G350" s="67">
        <f t="shared" si="35"/>
        <v>0.35</v>
      </c>
      <c r="H350" s="68"/>
      <c r="I350" s="69">
        <f t="shared" si="36"/>
        <v>0</v>
      </c>
    </row>
    <row r="351" spans="1:9">
      <c r="A351" s="21"/>
      <c r="B351" s="6"/>
      <c r="C351" s="40"/>
      <c r="D351" s="40"/>
      <c r="E351" s="54"/>
      <c r="F351" s="39"/>
      <c r="G351" s="67"/>
      <c r="H351" s="68"/>
      <c r="I351" s="69"/>
    </row>
    <row r="352" spans="1:9">
      <c r="A352" s="21">
        <v>0</v>
      </c>
      <c r="B352" s="6" t="s">
        <v>367</v>
      </c>
      <c r="C352" s="4" t="s">
        <v>3061</v>
      </c>
      <c r="D352" s="4" t="s">
        <v>122</v>
      </c>
      <c r="E352" s="54" t="s">
        <v>120</v>
      </c>
      <c r="F352" s="39">
        <v>0.43</v>
      </c>
      <c r="G352" s="67">
        <f t="shared" ref="G352:G369" si="37">F352*(1-Скидка_SUNMIGHT)</f>
        <v>0.43</v>
      </c>
      <c r="H352" s="68"/>
      <c r="I352" s="69">
        <f t="shared" si="36"/>
        <v>0</v>
      </c>
    </row>
    <row r="353" spans="1:9">
      <c r="A353" s="21">
        <v>0</v>
      </c>
      <c r="B353" s="6" t="s">
        <v>368</v>
      </c>
      <c r="C353" s="4" t="s">
        <v>3061</v>
      </c>
      <c r="D353" s="4" t="s">
        <v>124</v>
      </c>
      <c r="E353" s="54" t="s">
        <v>120</v>
      </c>
      <c r="F353" s="39">
        <v>0.43</v>
      </c>
      <c r="G353" s="67">
        <f t="shared" si="37"/>
        <v>0.43</v>
      </c>
      <c r="H353" s="68"/>
      <c r="I353" s="69">
        <f t="shared" si="36"/>
        <v>0</v>
      </c>
    </row>
    <row r="354" spans="1:9">
      <c r="A354" s="21">
        <v>0</v>
      </c>
      <c r="B354" s="6" t="s">
        <v>369</v>
      </c>
      <c r="C354" s="6" t="s">
        <v>3061</v>
      </c>
      <c r="D354" s="6" t="s">
        <v>126</v>
      </c>
      <c r="E354" s="54" t="s">
        <v>127</v>
      </c>
      <c r="F354" s="39">
        <v>0.37</v>
      </c>
      <c r="G354" s="67">
        <f t="shared" si="37"/>
        <v>0.37</v>
      </c>
      <c r="H354" s="68"/>
      <c r="I354" s="69">
        <f t="shared" si="36"/>
        <v>0</v>
      </c>
    </row>
    <row r="355" spans="1:9">
      <c r="A355" s="21">
        <v>0</v>
      </c>
      <c r="B355" s="6" t="s">
        <v>370</v>
      </c>
      <c r="C355" s="6" t="s">
        <v>3061</v>
      </c>
      <c r="D355" s="6" t="s">
        <v>129</v>
      </c>
      <c r="E355" s="54" t="s">
        <v>127</v>
      </c>
      <c r="F355" s="39">
        <v>0.33</v>
      </c>
      <c r="G355" s="67">
        <f t="shared" si="37"/>
        <v>0.33</v>
      </c>
      <c r="H355" s="68"/>
      <c r="I355" s="69">
        <f t="shared" si="36"/>
        <v>0</v>
      </c>
    </row>
    <row r="356" spans="1:9">
      <c r="A356" s="21">
        <v>0</v>
      </c>
      <c r="B356" s="6" t="s">
        <v>371</v>
      </c>
      <c r="C356" s="6" t="s">
        <v>3061</v>
      </c>
      <c r="D356" s="6" t="s">
        <v>131</v>
      </c>
      <c r="E356" s="54" t="s">
        <v>127</v>
      </c>
      <c r="F356" s="39">
        <v>0.33</v>
      </c>
      <c r="G356" s="67">
        <f t="shared" si="37"/>
        <v>0.33</v>
      </c>
      <c r="H356" s="68"/>
      <c r="I356" s="69">
        <f t="shared" si="36"/>
        <v>0</v>
      </c>
    </row>
    <row r="357" spans="1:9">
      <c r="A357" s="21">
        <v>0</v>
      </c>
      <c r="B357" s="6" t="s">
        <v>372</v>
      </c>
      <c r="C357" s="6" t="s">
        <v>3061</v>
      </c>
      <c r="D357" s="6" t="s">
        <v>133</v>
      </c>
      <c r="E357" s="54" t="s">
        <v>127</v>
      </c>
      <c r="F357" s="39">
        <v>0.33</v>
      </c>
      <c r="G357" s="67">
        <f t="shared" si="37"/>
        <v>0.33</v>
      </c>
      <c r="H357" s="68"/>
      <c r="I357" s="69">
        <f t="shared" si="36"/>
        <v>0</v>
      </c>
    </row>
    <row r="358" spans="1:9">
      <c r="A358" s="21">
        <v>0</v>
      </c>
      <c r="B358" s="6" t="s">
        <v>373</v>
      </c>
      <c r="C358" s="6" t="s">
        <v>3061</v>
      </c>
      <c r="D358" s="6" t="s">
        <v>135</v>
      </c>
      <c r="E358" s="54" t="s">
        <v>127</v>
      </c>
      <c r="F358" s="39">
        <v>0.33</v>
      </c>
      <c r="G358" s="67">
        <f t="shared" si="37"/>
        <v>0.33</v>
      </c>
      <c r="H358" s="68"/>
      <c r="I358" s="69">
        <f t="shared" si="36"/>
        <v>0</v>
      </c>
    </row>
    <row r="359" spans="1:9">
      <c r="A359" s="21">
        <v>0</v>
      </c>
      <c r="B359" s="6" t="s">
        <v>374</v>
      </c>
      <c r="C359" s="6" t="s">
        <v>3061</v>
      </c>
      <c r="D359" s="6" t="s">
        <v>137</v>
      </c>
      <c r="E359" s="54" t="s">
        <v>127</v>
      </c>
      <c r="F359" s="39">
        <v>0.33</v>
      </c>
      <c r="G359" s="67">
        <f t="shared" si="37"/>
        <v>0.33</v>
      </c>
      <c r="H359" s="68"/>
      <c r="I359" s="69">
        <f t="shared" si="36"/>
        <v>0</v>
      </c>
    </row>
    <row r="360" spans="1:9">
      <c r="A360" s="21">
        <v>0</v>
      </c>
      <c r="B360" s="6" t="s">
        <v>375</v>
      </c>
      <c r="C360" s="6" t="s">
        <v>3061</v>
      </c>
      <c r="D360" s="6" t="s">
        <v>139</v>
      </c>
      <c r="E360" s="54" t="s">
        <v>127</v>
      </c>
      <c r="F360" s="39">
        <v>0.33</v>
      </c>
      <c r="G360" s="67">
        <f t="shared" si="37"/>
        <v>0.33</v>
      </c>
      <c r="H360" s="68"/>
      <c r="I360" s="69">
        <f t="shared" si="36"/>
        <v>0</v>
      </c>
    </row>
    <row r="361" spans="1:9">
      <c r="A361" s="21">
        <v>0</v>
      </c>
      <c r="B361" s="6" t="s">
        <v>376</v>
      </c>
      <c r="C361" s="6" t="s">
        <v>3061</v>
      </c>
      <c r="D361" s="6" t="s">
        <v>141</v>
      </c>
      <c r="E361" s="54" t="s">
        <v>127</v>
      </c>
      <c r="F361" s="39">
        <v>0.33</v>
      </c>
      <c r="G361" s="67">
        <f t="shared" si="37"/>
        <v>0.33</v>
      </c>
      <c r="H361" s="68"/>
      <c r="I361" s="69">
        <f t="shared" si="36"/>
        <v>0</v>
      </c>
    </row>
    <row r="362" spans="1:9">
      <c r="A362" s="21">
        <v>0</v>
      </c>
      <c r="B362" s="6" t="s">
        <v>377</v>
      </c>
      <c r="C362" s="6" t="s">
        <v>3061</v>
      </c>
      <c r="D362" s="6" t="s">
        <v>143</v>
      </c>
      <c r="E362" s="54" t="s">
        <v>127</v>
      </c>
      <c r="F362" s="39">
        <v>0.33</v>
      </c>
      <c r="G362" s="67">
        <f t="shared" si="37"/>
        <v>0.33</v>
      </c>
      <c r="H362" s="68"/>
      <c r="I362" s="69">
        <f t="shared" si="36"/>
        <v>0</v>
      </c>
    </row>
    <row r="363" spans="1:9">
      <c r="A363" s="21">
        <v>0</v>
      </c>
      <c r="B363" s="6" t="s">
        <v>378</v>
      </c>
      <c r="C363" s="6" t="s">
        <v>3061</v>
      </c>
      <c r="D363" s="6" t="s">
        <v>145</v>
      </c>
      <c r="E363" s="54" t="s">
        <v>127</v>
      </c>
      <c r="F363" s="39">
        <v>0.33</v>
      </c>
      <c r="G363" s="67">
        <f t="shared" si="37"/>
        <v>0.33</v>
      </c>
      <c r="H363" s="68"/>
      <c r="I363" s="69">
        <f t="shared" si="36"/>
        <v>0</v>
      </c>
    </row>
    <row r="364" spans="1:9">
      <c r="A364" s="21">
        <v>0</v>
      </c>
      <c r="B364" s="6" t="s">
        <v>379</v>
      </c>
      <c r="C364" s="6" t="s">
        <v>3061</v>
      </c>
      <c r="D364" s="6" t="s">
        <v>147</v>
      </c>
      <c r="E364" s="54" t="s">
        <v>127</v>
      </c>
      <c r="F364" s="39">
        <v>0.33</v>
      </c>
      <c r="G364" s="67">
        <f t="shared" si="37"/>
        <v>0.33</v>
      </c>
      <c r="H364" s="68"/>
      <c r="I364" s="69">
        <f t="shared" si="36"/>
        <v>0</v>
      </c>
    </row>
    <row r="365" spans="1:9">
      <c r="A365" s="21">
        <v>0</v>
      </c>
      <c r="B365" s="6" t="s">
        <v>380</v>
      </c>
      <c r="C365" s="6" t="s">
        <v>3061</v>
      </c>
      <c r="D365" s="6" t="s">
        <v>149</v>
      </c>
      <c r="E365" s="54" t="s">
        <v>127</v>
      </c>
      <c r="F365" s="39">
        <v>0.33</v>
      </c>
      <c r="G365" s="67">
        <f t="shared" si="37"/>
        <v>0.33</v>
      </c>
      <c r="H365" s="68"/>
      <c r="I365" s="69">
        <f t="shared" si="36"/>
        <v>0</v>
      </c>
    </row>
    <row r="366" spans="1:9">
      <c r="A366" s="21">
        <v>0</v>
      </c>
      <c r="B366" s="6" t="s">
        <v>381</v>
      </c>
      <c r="C366" s="6" t="s">
        <v>3061</v>
      </c>
      <c r="D366" s="6" t="s">
        <v>151</v>
      </c>
      <c r="E366" s="54" t="s">
        <v>127</v>
      </c>
      <c r="F366" s="39">
        <v>0.33</v>
      </c>
      <c r="G366" s="67">
        <f t="shared" si="37"/>
        <v>0.33</v>
      </c>
      <c r="H366" s="68"/>
      <c r="I366" s="69">
        <f t="shared" si="36"/>
        <v>0</v>
      </c>
    </row>
    <row r="367" spans="1:9">
      <c r="A367" s="21">
        <v>0</v>
      </c>
      <c r="B367" s="6" t="s">
        <v>3815</v>
      </c>
      <c r="C367" s="6" t="s">
        <v>3506</v>
      </c>
      <c r="D367" s="6" t="s">
        <v>152</v>
      </c>
      <c r="E367" s="54" t="s">
        <v>127</v>
      </c>
      <c r="F367" s="39">
        <v>0.36</v>
      </c>
      <c r="G367" s="67">
        <f t="shared" si="37"/>
        <v>0.36</v>
      </c>
      <c r="H367" s="68"/>
      <c r="I367" s="69">
        <f t="shared" si="36"/>
        <v>0</v>
      </c>
    </row>
    <row r="368" spans="1:9">
      <c r="A368" s="21">
        <v>0</v>
      </c>
      <c r="B368" s="6" t="s">
        <v>3816</v>
      </c>
      <c r="C368" s="6" t="s">
        <v>3506</v>
      </c>
      <c r="D368" s="6" t="s">
        <v>153</v>
      </c>
      <c r="E368" s="54" t="s">
        <v>127</v>
      </c>
      <c r="F368" s="39">
        <v>0.41</v>
      </c>
      <c r="G368" s="67">
        <f t="shared" si="37"/>
        <v>0.41</v>
      </c>
      <c r="H368" s="68"/>
      <c r="I368" s="69">
        <f t="shared" si="36"/>
        <v>0</v>
      </c>
    </row>
    <row r="369" spans="1:9">
      <c r="A369" s="21">
        <v>0</v>
      </c>
      <c r="B369" s="6" t="s">
        <v>3817</v>
      </c>
      <c r="C369" s="6" t="s">
        <v>3506</v>
      </c>
      <c r="D369" s="6" t="s">
        <v>154</v>
      </c>
      <c r="E369" s="54" t="s">
        <v>127</v>
      </c>
      <c r="F369" s="39">
        <v>0.41</v>
      </c>
      <c r="G369" s="67">
        <f t="shared" si="37"/>
        <v>0.41</v>
      </c>
      <c r="H369" s="68"/>
      <c r="I369" s="69">
        <f t="shared" si="36"/>
        <v>0</v>
      </c>
    </row>
    <row r="370" spans="1:9">
      <c r="A370" s="21"/>
      <c r="B370" s="6"/>
      <c r="C370" s="6"/>
      <c r="D370" s="6"/>
      <c r="E370" s="54"/>
      <c r="F370" s="39"/>
      <c r="G370" s="67"/>
      <c r="H370" s="68"/>
      <c r="I370" s="69"/>
    </row>
    <row r="371" spans="1:9">
      <c r="A371" s="21">
        <v>0</v>
      </c>
      <c r="B371" s="6" t="s">
        <v>382</v>
      </c>
      <c r="C371" s="6" t="s">
        <v>3062</v>
      </c>
      <c r="D371" s="6" t="s">
        <v>122</v>
      </c>
      <c r="E371" s="54" t="s">
        <v>120</v>
      </c>
      <c r="F371" s="39">
        <v>0.43</v>
      </c>
      <c r="G371" s="67">
        <f t="shared" ref="G371:G388" si="38">F371*(1-Скидка_SUNMIGHT)</f>
        <v>0.43</v>
      </c>
      <c r="H371" s="68"/>
      <c r="I371" s="69">
        <f t="shared" si="36"/>
        <v>0</v>
      </c>
    </row>
    <row r="372" spans="1:9">
      <c r="A372" s="21">
        <v>0</v>
      </c>
      <c r="B372" s="6" t="s">
        <v>383</v>
      </c>
      <c r="C372" s="6" t="s">
        <v>3062</v>
      </c>
      <c r="D372" s="6" t="s">
        <v>124</v>
      </c>
      <c r="E372" s="54" t="s">
        <v>120</v>
      </c>
      <c r="F372" s="39">
        <v>0.43</v>
      </c>
      <c r="G372" s="67">
        <f t="shared" si="38"/>
        <v>0.43</v>
      </c>
      <c r="H372" s="68"/>
      <c r="I372" s="69">
        <f t="shared" si="36"/>
        <v>0</v>
      </c>
    </row>
    <row r="373" spans="1:9">
      <c r="A373" s="21">
        <v>0</v>
      </c>
      <c r="B373" s="6" t="s">
        <v>384</v>
      </c>
      <c r="C373" s="6" t="s">
        <v>3062</v>
      </c>
      <c r="D373" s="6" t="s">
        <v>126</v>
      </c>
      <c r="E373" s="54" t="s">
        <v>127</v>
      </c>
      <c r="F373" s="39">
        <v>0.37</v>
      </c>
      <c r="G373" s="67">
        <f t="shared" si="38"/>
        <v>0.37</v>
      </c>
      <c r="H373" s="68"/>
      <c r="I373" s="69">
        <f t="shared" si="36"/>
        <v>0</v>
      </c>
    </row>
    <row r="374" spans="1:9">
      <c r="A374" s="21">
        <v>0</v>
      </c>
      <c r="B374" s="6" t="s">
        <v>385</v>
      </c>
      <c r="C374" s="6" t="s">
        <v>3062</v>
      </c>
      <c r="D374" s="6" t="s">
        <v>129</v>
      </c>
      <c r="E374" s="54" t="s">
        <v>127</v>
      </c>
      <c r="F374" s="39">
        <v>0.33</v>
      </c>
      <c r="G374" s="67">
        <f t="shared" si="38"/>
        <v>0.33</v>
      </c>
      <c r="H374" s="68"/>
      <c r="I374" s="69">
        <f t="shared" si="36"/>
        <v>0</v>
      </c>
    </row>
    <row r="375" spans="1:9">
      <c r="A375" s="21">
        <v>0</v>
      </c>
      <c r="B375" s="6" t="s">
        <v>386</v>
      </c>
      <c r="C375" s="6" t="s">
        <v>3062</v>
      </c>
      <c r="D375" s="6" t="s">
        <v>131</v>
      </c>
      <c r="E375" s="54" t="s">
        <v>127</v>
      </c>
      <c r="F375" s="39">
        <v>0.33</v>
      </c>
      <c r="G375" s="67">
        <f t="shared" si="38"/>
        <v>0.33</v>
      </c>
      <c r="H375" s="68"/>
      <c r="I375" s="69">
        <f t="shared" si="36"/>
        <v>0</v>
      </c>
    </row>
    <row r="376" spans="1:9">
      <c r="A376" s="21">
        <v>0</v>
      </c>
      <c r="B376" s="6" t="s">
        <v>387</v>
      </c>
      <c r="C376" s="6" t="s">
        <v>3062</v>
      </c>
      <c r="D376" s="6" t="s">
        <v>133</v>
      </c>
      <c r="E376" s="54" t="s">
        <v>127</v>
      </c>
      <c r="F376" s="39">
        <v>0.33</v>
      </c>
      <c r="G376" s="67">
        <f t="shared" si="38"/>
        <v>0.33</v>
      </c>
      <c r="H376" s="68"/>
      <c r="I376" s="69">
        <f t="shared" si="36"/>
        <v>0</v>
      </c>
    </row>
    <row r="377" spans="1:9">
      <c r="A377" s="21">
        <v>0</v>
      </c>
      <c r="B377" s="6" t="s">
        <v>388</v>
      </c>
      <c r="C377" s="6" t="s">
        <v>3062</v>
      </c>
      <c r="D377" s="6" t="s">
        <v>135</v>
      </c>
      <c r="E377" s="54" t="s">
        <v>127</v>
      </c>
      <c r="F377" s="39">
        <v>0.33</v>
      </c>
      <c r="G377" s="67">
        <f t="shared" si="38"/>
        <v>0.33</v>
      </c>
      <c r="H377" s="68"/>
      <c r="I377" s="69">
        <f t="shared" si="36"/>
        <v>0</v>
      </c>
    </row>
    <row r="378" spans="1:9">
      <c r="A378" s="21">
        <v>0</v>
      </c>
      <c r="B378" s="6" t="s">
        <v>389</v>
      </c>
      <c r="C378" s="6" t="s">
        <v>3062</v>
      </c>
      <c r="D378" s="6" t="s">
        <v>137</v>
      </c>
      <c r="E378" s="54" t="s">
        <v>127</v>
      </c>
      <c r="F378" s="39">
        <v>0.33</v>
      </c>
      <c r="G378" s="67">
        <f t="shared" si="38"/>
        <v>0.33</v>
      </c>
      <c r="H378" s="68"/>
      <c r="I378" s="69">
        <f t="shared" si="36"/>
        <v>0</v>
      </c>
    </row>
    <row r="379" spans="1:9">
      <c r="A379" s="21">
        <v>0</v>
      </c>
      <c r="B379" s="6" t="s">
        <v>390</v>
      </c>
      <c r="C379" s="6" t="s">
        <v>3062</v>
      </c>
      <c r="D379" s="6" t="s">
        <v>139</v>
      </c>
      <c r="E379" s="54" t="s">
        <v>127</v>
      </c>
      <c r="F379" s="39">
        <v>0.33</v>
      </c>
      <c r="G379" s="67">
        <f t="shared" si="38"/>
        <v>0.33</v>
      </c>
      <c r="H379" s="68"/>
      <c r="I379" s="69">
        <f t="shared" si="36"/>
        <v>0</v>
      </c>
    </row>
    <row r="380" spans="1:9">
      <c r="A380" s="21">
        <v>0</v>
      </c>
      <c r="B380" s="6" t="s">
        <v>391</v>
      </c>
      <c r="C380" s="6" t="s">
        <v>3062</v>
      </c>
      <c r="D380" s="6" t="s">
        <v>141</v>
      </c>
      <c r="E380" s="54" t="s">
        <v>127</v>
      </c>
      <c r="F380" s="39">
        <v>0.33</v>
      </c>
      <c r="G380" s="67">
        <f t="shared" si="38"/>
        <v>0.33</v>
      </c>
      <c r="H380" s="68"/>
      <c r="I380" s="69">
        <f t="shared" si="36"/>
        <v>0</v>
      </c>
    </row>
    <row r="381" spans="1:9">
      <c r="A381" s="21">
        <v>0</v>
      </c>
      <c r="B381" s="6" t="s">
        <v>392</v>
      </c>
      <c r="C381" s="6" t="s">
        <v>3062</v>
      </c>
      <c r="D381" s="6" t="s">
        <v>143</v>
      </c>
      <c r="E381" s="54" t="s">
        <v>127</v>
      </c>
      <c r="F381" s="39">
        <v>0.33</v>
      </c>
      <c r="G381" s="67">
        <f t="shared" si="38"/>
        <v>0.33</v>
      </c>
      <c r="H381" s="68"/>
      <c r="I381" s="69">
        <f t="shared" si="36"/>
        <v>0</v>
      </c>
    </row>
    <row r="382" spans="1:9">
      <c r="A382" s="21">
        <v>0</v>
      </c>
      <c r="B382" s="6" t="s">
        <v>393</v>
      </c>
      <c r="C382" s="6" t="s">
        <v>3062</v>
      </c>
      <c r="D382" s="6" t="s">
        <v>145</v>
      </c>
      <c r="E382" s="54" t="s">
        <v>127</v>
      </c>
      <c r="F382" s="39">
        <v>0.33</v>
      </c>
      <c r="G382" s="67">
        <f t="shared" si="38"/>
        <v>0.33</v>
      </c>
      <c r="H382" s="68"/>
      <c r="I382" s="69">
        <f t="shared" si="36"/>
        <v>0</v>
      </c>
    </row>
    <row r="383" spans="1:9">
      <c r="A383" s="21">
        <v>0</v>
      </c>
      <c r="B383" s="6" t="s">
        <v>394</v>
      </c>
      <c r="C383" s="6" t="s">
        <v>3062</v>
      </c>
      <c r="D383" s="6" t="s">
        <v>147</v>
      </c>
      <c r="E383" s="54" t="s">
        <v>127</v>
      </c>
      <c r="F383" s="39">
        <v>0.33</v>
      </c>
      <c r="G383" s="67">
        <f t="shared" si="38"/>
        <v>0.33</v>
      </c>
      <c r="H383" s="68"/>
      <c r="I383" s="69">
        <f t="shared" si="36"/>
        <v>0</v>
      </c>
    </row>
    <row r="384" spans="1:9">
      <c r="A384" s="21">
        <v>0</v>
      </c>
      <c r="B384" s="6" t="s">
        <v>395</v>
      </c>
      <c r="C384" s="6" t="s">
        <v>3062</v>
      </c>
      <c r="D384" s="6" t="s">
        <v>149</v>
      </c>
      <c r="E384" s="54" t="s">
        <v>127</v>
      </c>
      <c r="F384" s="39">
        <v>0.33</v>
      </c>
      <c r="G384" s="67">
        <f t="shared" si="38"/>
        <v>0.33</v>
      </c>
      <c r="H384" s="68"/>
      <c r="I384" s="69">
        <f t="shared" si="36"/>
        <v>0</v>
      </c>
    </row>
    <row r="385" spans="1:9">
      <c r="A385" s="21">
        <v>0</v>
      </c>
      <c r="B385" s="6" t="s">
        <v>396</v>
      </c>
      <c r="C385" s="6" t="s">
        <v>3062</v>
      </c>
      <c r="D385" s="6" t="s">
        <v>151</v>
      </c>
      <c r="E385" s="54" t="s">
        <v>127</v>
      </c>
      <c r="F385" s="39">
        <v>0.33</v>
      </c>
      <c r="G385" s="67">
        <f t="shared" si="38"/>
        <v>0.33</v>
      </c>
      <c r="H385" s="68"/>
      <c r="I385" s="69">
        <f t="shared" si="36"/>
        <v>0</v>
      </c>
    </row>
    <row r="386" spans="1:9">
      <c r="A386" s="21">
        <v>0</v>
      </c>
      <c r="B386" s="6" t="s">
        <v>397</v>
      </c>
      <c r="C386" s="6" t="s">
        <v>3507</v>
      </c>
      <c r="D386" s="6" t="s">
        <v>152</v>
      </c>
      <c r="E386" s="54" t="s">
        <v>127</v>
      </c>
      <c r="F386" s="39">
        <v>0.36</v>
      </c>
      <c r="G386" s="67">
        <f t="shared" si="38"/>
        <v>0.36</v>
      </c>
      <c r="H386" s="68"/>
      <c r="I386" s="69">
        <f t="shared" si="36"/>
        <v>0</v>
      </c>
    </row>
    <row r="387" spans="1:9">
      <c r="A387" s="21">
        <v>0</v>
      </c>
      <c r="B387" s="6" t="s">
        <v>3818</v>
      </c>
      <c r="C387" s="6" t="s">
        <v>3507</v>
      </c>
      <c r="D387" s="6" t="s">
        <v>153</v>
      </c>
      <c r="E387" s="54" t="s">
        <v>127</v>
      </c>
      <c r="F387" s="39">
        <v>0.41</v>
      </c>
      <c r="G387" s="67">
        <f t="shared" si="38"/>
        <v>0.41</v>
      </c>
      <c r="H387" s="68"/>
      <c r="I387" s="69">
        <f t="shared" si="36"/>
        <v>0</v>
      </c>
    </row>
    <row r="388" spans="1:9">
      <c r="A388" s="21">
        <v>0</v>
      </c>
      <c r="B388" s="6" t="s">
        <v>398</v>
      </c>
      <c r="C388" s="6" t="s">
        <v>3507</v>
      </c>
      <c r="D388" s="6" t="s">
        <v>154</v>
      </c>
      <c r="E388" s="54" t="s">
        <v>127</v>
      </c>
      <c r="F388" s="39">
        <v>0.41</v>
      </c>
      <c r="G388" s="67">
        <f t="shared" si="38"/>
        <v>0.41</v>
      </c>
      <c r="H388" s="68"/>
      <c r="I388" s="69">
        <f t="shared" si="36"/>
        <v>0</v>
      </c>
    </row>
    <row r="389" spans="1:9">
      <c r="A389" s="21"/>
      <c r="B389" s="6"/>
      <c r="C389" s="6"/>
      <c r="D389" s="6"/>
      <c r="E389" s="54"/>
      <c r="F389" s="39"/>
      <c r="G389" s="67"/>
      <c r="H389" s="68"/>
      <c r="I389" s="69"/>
    </row>
    <row r="390" spans="1:9">
      <c r="A390" s="21">
        <v>0</v>
      </c>
      <c r="B390" s="6" t="s">
        <v>399</v>
      </c>
      <c r="C390" s="6" t="s">
        <v>3063</v>
      </c>
      <c r="D390" s="6" t="s">
        <v>122</v>
      </c>
      <c r="E390" s="54" t="s">
        <v>120</v>
      </c>
      <c r="F390" s="39">
        <v>0.42</v>
      </c>
      <c r="G390" s="67">
        <f t="shared" ref="G390:G407" si="39">F390*(1-Скидка_SUNMIGHT)</f>
        <v>0.42</v>
      </c>
      <c r="H390" s="68"/>
      <c r="I390" s="69">
        <f t="shared" si="36"/>
        <v>0</v>
      </c>
    </row>
    <row r="391" spans="1:9">
      <c r="A391" s="21">
        <v>0</v>
      </c>
      <c r="B391" s="6" t="s">
        <v>400</v>
      </c>
      <c r="C391" s="6" t="s">
        <v>3063</v>
      </c>
      <c r="D391" s="6" t="s">
        <v>124</v>
      </c>
      <c r="E391" s="54" t="s">
        <v>120</v>
      </c>
      <c r="F391" s="39">
        <v>0.42</v>
      </c>
      <c r="G391" s="67">
        <f t="shared" si="39"/>
        <v>0.42</v>
      </c>
      <c r="H391" s="68"/>
      <c r="I391" s="69">
        <f t="shared" si="36"/>
        <v>0</v>
      </c>
    </row>
    <row r="392" spans="1:9">
      <c r="A392" s="21">
        <v>0</v>
      </c>
      <c r="B392" s="6" t="s">
        <v>401</v>
      </c>
      <c r="C392" s="6" t="s">
        <v>3063</v>
      </c>
      <c r="D392" s="6" t="s">
        <v>126</v>
      </c>
      <c r="E392" s="54" t="s">
        <v>127</v>
      </c>
      <c r="F392" s="39">
        <v>0.36</v>
      </c>
      <c r="G392" s="67">
        <f t="shared" si="39"/>
        <v>0.36</v>
      </c>
      <c r="H392" s="68"/>
      <c r="I392" s="69">
        <f t="shared" si="36"/>
        <v>0</v>
      </c>
    </row>
    <row r="393" spans="1:9">
      <c r="A393" s="21">
        <v>0</v>
      </c>
      <c r="B393" s="6" t="s">
        <v>402</v>
      </c>
      <c r="C393" s="6" t="s">
        <v>3063</v>
      </c>
      <c r="D393" s="6" t="s">
        <v>129</v>
      </c>
      <c r="E393" s="54" t="s">
        <v>127</v>
      </c>
      <c r="F393" s="39">
        <v>0.32</v>
      </c>
      <c r="G393" s="67">
        <f t="shared" si="39"/>
        <v>0.32</v>
      </c>
      <c r="H393" s="68"/>
      <c r="I393" s="69">
        <f t="shared" si="36"/>
        <v>0</v>
      </c>
    </row>
    <row r="394" spans="1:9">
      <c r="A394" s="21">
        <v>0</v>
      </c>
      <c r="B394" s="6" t="s">
        <v>403</v>
      </c>
      <c r="C394" s="6" t="s">
        <v>3063</v>
      </c>
      <c r="D394" s="6" t="s">
        <v>131</v>
      </c>
      <c r="E394" s="54" t="s">
        <v>127</v>
      </c>
      <c r="F394" s="39">
        <v>0.32</v>
      </c>
      <c r="G394" s="67">
        <f t="shared" si="39"/>
        <v>0.32</v>
      </c>
      <c r="H394" s="68"/>
      <c r="I394" s="69">
        <f t="shared" si="36"/>
        <v>0</v>
      </c>
    </row>
    <row r="395" spans="1:9">
      <c r="A395" s="21">
        <v>0</v>
      </c>
      <c r="B395" s="6" t="s">
        <v>404</v>
      </c>
      <c r="C395" s="6" t="s">
        <v>3063</v>
      </c>
      <c r="D395" s="6" t="s">
        <v>133</v>
      </c>
      <c r="E395" s="54" t="s">
        <v>127</v>
      </c>
      <c r="F395" s="39">
        <v>0.32</v>
      </c>
      <c r="G395" s="67">
        <f t="shared" si="39"/>
        <v>0.32</v>
      </c>
      <c r="H395" s="68"/>
      <c r="I395" s="69">
        <f t="shared" si="36"/>
        <v>0</v>
      </c>
    </row>
    <row r="396" spans="1:9">
      <c r="A396" s="21">
        <v>0</v>
      </c>
      <c r="B396" s="6" t="s">
        <v>405</v>
      </c>
      <c r="C396" s="6" t="s">
        <v>3063</v>
      </c>
      <c r="D396" s="6" t="s">
        <v>135</v>
      </c>
      <c r="E396" s="54" t="s">
        <v>127</v>
      </c>
      <c r="F396" s="39">
        <v>0.32</v>
      </c>
      <c r="G396" s="67">
        <f t="shared" si="39"/>
        <v>0.32</v>
      </c>
      <c r="H396" s="68"/>
      <c r="I396" s="69">
        <f t="shared" si="36"/>
        <v>0</v>
      </c>
    </row>
    <row r="397" spans="1:9">
      <c r="A397" s="21">
        <v>0</v>
      </c>
      <c r="B397" s="6" t="s">
        <v>406</v>
      </c>
      <c r="C397" s="6" t="s">
        <v>3063</v>
      </c>
      <c r="D397" s="6" t="s">
        <v>137</v>
      </c>
      <c r="E397" s="54" t="s">
        <v>127</v>
      </c>
      <c r="F397" s="39">
        <v>0.32</v>
      </c>
      <c r="G397" s="67">
        <f t="shared" si="39"/>
        <v>0.32</v>
      </c>
      <c r="H397" s="68"/>
      <c r="I397" s="69">
        <f t="shared" si="36"/>
        <v>0</v>
      </c>
    </row>
    <row r="398" spans="1:9">
      <c r="A398" s="21">
        <v>0</v>
      </c>
      <c r="B398" s="6" t="s">
        <v>407</v>
      </c>
      <c r="C398" s="6" t="s">
        <v>3063</v>
      </c>
      <c r="D398" s="6" t="s">
        <v>139</v>
      </c>
      <c r="E398" s="54" t="s">
        <v>127</v>
      </c>
      <c r="F398" s="39">
        <v>0.32</v>
      </c>
      <c r="G398" s="67">
        <f t="shared" si="39"/>
        <v>0.32</v>
      </c>
      <c r="H398" s="68"/>
      <c r="I398" s="69">
        <f t="shared" si="36"/>
        <v>0</v>
      </c>
    </row>
    <row r="399" spans="1:9">
      <c r="A399" s="21">
        <v>0</v>
      </c>
      <c r="B399" s="6" t="s">
        <v>408</v>
      </c>
      <c r="C399" s="6" t="s">
        <v>3063</v>
      </c>
      <c r="D399" s="6" t="s">
        <v>141</v>
      </c>
      <c r="E399" s="54" t="s">
        <v>127</v>
      </c>
      <c r="F399" s="39">
        <v>0.32</v>
      </c>
      <c r="G399" s="67">
        <f t="shared" si="39"/>
        <v>0.32</v>
      </c>
      <c r="H399" s="68"/>
      <c r="I399" s="69">
        <f t="shared" ref="I399:I462" si="40">G399*H399</f>
        <v>0</v>
      </c>
    </row>
    <row r="400" spans="1:9">
      <c r="A400" s="21">
        <v>0</v>
      </c>
      <c r="B400" s="6" t="s">
        <v>409</v>
      </c>
      <c r="C400" s="6" t="s">
        <v>3063</v>
      </c>
      <c r="D400" s="6" t="s">
        <v>143</v>
      </c>
      <c r="E400" s="54" t="s">
        <v>127</v>
      </c>
      <c r="F400" s="39">
        <v>0.32</v>
      </c>
      <c r="G400" s="67">
        <f t="shared" si="39"/>
        <v>0.32</v>
      </c>
      <c r="H400" s="68"/>
      <c r="I400" s="69">
        <f t="shared" si="40"/>
        <v>0</v>
      </c>
    </row>
    <row r="401" spans="1:9">
      <c r="A401" s="21">
        <v>0</v>
      </c>
      <c r="B401" s="6" t="s">
        <v>410</v>
      </c>
      <c r="C401" s="6" t="s">
        <v>3063</v>
      </c>
      <c r="D401" s="6" t="s">
        <v>145</v>
      </c>
      <c r="E401" s="54" t="s">
        <v>127</v>
      </c>
      <c r="F401" s="39">
        <v>0.32</v>
      </c>
      <c r="G401" s="67">
        <f t="shared" si="39"/>
        <v>0.32</v>
      </c>
      <c r="H401" s="68"/>
      <c r="I401" s="69">
        <f t="shared" si="40"/>
        <v>0</v>
      </c>
    </row>
    <row r="402" spans="1:9">
      <c r="A402" s="21">
        <v>0</v>
      </c>
      <c r="B402" s="6" t="s">
        <v>411</v>
      </c>
      <c r="C402" s="6" t="s">
        <v>3063</v>
      </c>
      <c r="D402" s="6" t="s">
        <v>147</v>
      </c>
      <c r="E402" s="54" t="s">
        <v>127</v>
      </c>
      <c r="F402" s="39">
        <v>0.32</v>
      </c>
      <c r="G402" s="67">
        <f t="shared" si="39"/>
        <v>0.32</v>
      </c>
      <c r="H402" s="68"/>
      <c r="I402" s="69">
        <f t="shared" si="40"/>
        <v>0</v>
      </c>
    </row>
    <row r="403" spans="1:9">
      <c r="A403" s="21">
        <v>0</v>
      </c>
      <c r="B403" s="6" t="s">
        <v>412</v>
      </c>
      <c r="C403" s="6" t="s">
        <v>3063</v>
      </c>
      <c r="D403" s="6" t="s">
        <v>149</v>
      </c>
      <c r="E403" s="54" t="s">
        <v>127</v>
      </c>
      <c r="F403" s="39">
        <v>0.32</v>
      </c>
      <c r="G403" s="67">
        <f t="shared" si="39"/>
        <v>0.32</v>
      </c>
      <c r="H403" s="68"/>
      <c r="I403" s="69">
        <f t="shared" si="40"/>
        <v>0</v>
      </c>
    </row>
    <row r="404" spans="1:9">
      <c r="A404" s="21">
        <v>0</v>
      </c>
      <c r="B404" s="6" t="s">
        <v>413</v>
      </c>
      <c r="C404" s="6" t="s">
        <v>3063</v>
      </c>
      <c r="D404" s="6" t="s">
        <v>151</v>
      </c>
      <c r="E404" s="54" t="s">
        <v>127</v>
      </c>
      <c r="F404" s="39">
        <v>0.32</v>
      </c>
      <c r="G404" s="67">
        <f t="shared" si="39"/>
        <v>0.32</v>
      </c>
      <c r="H404" s="68"/>
      <c r="I404" s="69">
        <f t="shared" si="40"/>
        <v>0</v>
      </c>
    </row>
    <row r="405" spans="1:9">
      <c r="A405" s="21">
        <v>0</v>
      </c>
      <c r="B405" s="6" t="s">
        <v>3819</v>
      </c>
      <c r="C405" s="6" t="s">
        <v>3508</v>
      </c>
      <c r="D405" s="6" t="s">
        <v>152</v>
      </c>
      <c r="E405" s="54" t="s">
        <v>127</v>
      </c>
      <c r="F405" s="39">
        <v>0.35</v>
      </c>
      <c r="G405" s="67">
        <f t="shared" si="39"/>
        <v>0.35</v>
      </c>
      <c r="H405" s="68"/>
      <c r="I405" s="69">
        <f t="shared" si="40"/>
        <v>0</v>
      </c>
    </row>
    <row r="406" spans="1:9">
      <c r="A406" s="21">
        <v>0</v>
      </c>
      <c r="B406" s="6" t="s">
        <v>3820</v>
      </c>
      <c r="C406" s="6" t="s">
        <v>3508</v>
      </c>
      <c r="D406" s="6" t="s">
        <v>153</v>
      </c>
      <c r="E406" s="54" t="s">
        <v>127</v>
      </c>
      <c r="F406" s="39">
        <v>0.4</v>
      </c>
      <c r="G406" s="67">
        <f t="shared" si="39"/>
        <v>0.4</v>
      </c>
      <c r="H406" s="68"/>
      <c r="I406" s="69">
        <f t="shared" si="40"/>
        <v>0</v>
      </c>
    </row>
    <row r="407" spans="1:9">
      <c r="A407" s="21">
        <v>0</v>
      </c>
      <c r="B407" s="6" t="s">
        <v>3821</v>
      </c>
      <c r="C407" s="6" t="s">
        <v>3508</v>
      </c>
      <c r="D407" s="6" t="s">
        <v>154</v>
      </c>
      <c r="E407" s="54" t="s">
        <v>127</v>
      </c>
      <c r="F407" s="39">
        <v>0.4</v>
      </c>
      <c r="G407" s="67">
        <f t="shared" si="39"/>
        <v>0.4</v>
      </c>
      <c r="H407" s="68"/>
      <c r="I407" s="69">
        <f t="shared" si="40"/>
        <v>0</v>
      </c>
    </row>
    <row r="408" spans="1:9">
      <c r="A408" s="21"/>
      <c r="B408" s="6"/>
      <c r="C408" s="6"/>
      <c r="D408" s="6"/>
      <c r="E408" s="54"/>
      <c r="F408" s="39"/>
      <c r="G408" s="67"/>
      <c r="H408" s="68"/>
      <c r="I408" s="69"/>
    </row>
    <row r="409" spans="1:9">
      <c r="A409" s="21">
        <v>0</v>
      </c>
      <c r="B409" s="6" t="s">
        <v>443</v>
      </c>
      <c r="C409" s="6" t="s">
        <v>3064</v>
      </c>
      <c r="D409" s="6" t="s">
        <v>122</v>
      </c>
      <c r="E409" s="54" t="s">
        <v>120</v>
      </c>
      <c r="F409" s="39">
        <v>0.71</v>
      </c>
      <c r="G409" s="67">
        <f t="shared" ref="G409:G419" si="41">F409*(1-Скидка_SUNMIGHT)</f>
        <v>0.71</v>
      </c>
      <c r="H409" s="68"/>
      <c r="I409" s="69">
        <f t="shared" si="40"/>
        <v>0</v>
      </c>
    </row>
    <row r="410" spans="1:9">
      <c r="A410" s="21">
        <v>0</v>
      </c>
      <c r="B410" s="6" t="s">
        <v>444</v>
      </c>
      <c r="C410" s="6" t="s">
        <v>3064</v>
      </c>
      <c r="D410" s="6" t="s">
        <v>124</v>
      </c>
      <c r="E410" s="54" t="s">
        <v>120</v>
      </c>
      <c r="F410" s="39">
        <v>0.68</v>
      </c>
      <c r="G410" s="67">
        <f t="shared" si="41"/>
        <v>0.68</v>
      </c>
      <c r="H410" s="68"/>
      <c r="I410" s="69">
        <f t="shared" si="40"/>
        <v>0</v>
      </c>
    </row>
    <row r="411" spans="1:9">
      <c r="A411" s="21">
        <v>0</v>
      </c>
      <c r="B411" s="6" t="s">
        <v>445</v>
      </c>
      <c r="C411" s="6" t="s">
        <v>3064</v>
      </c>
      <c r="D411" s="6" t="s">
        <v>126</v>
      </c>
      <c r="E411" s="54" t="s">
        <v>127</v>
      </c>
      <c r="F411" s="39">
        <v>0.59</v>
      </c>
      <c r="G411" s="67">
        <f t="shared" si="41"/>
        <v>0.59</v>
      </c>
      <c r="H411" s="68"/>
      <c r="I411" s="69">
        <f t="shared" si="40"/>
        <v>0</v>
      </c>
    </row>
    <row r="412" spans="1:9">
      <c r="A412" s="21">
        <v>0</v>
      </c>
      <c r="B412" s="6" t="s">
        <v>446</v>
      </c>
      <c r="C412" s="6" t="s">
        <v>3064</v>
      </c>
      <c r="D412" s="6" t="s">
        <v>129</v>
      </c>
      <c r="E412" s="54" t="s">
        <v>127</v>
      </c>
      <c r="F412" s="39">
        <v>0.53</v>
      </c>
      <c r="G412" s="67">
        <f t="shared" si="41"/>
        <v>0.53</v>
      </c>
      <c r="H412" s="68"/>
      <c r="I412" s="69">
        <f t="shared" si="40"/>
        <v>0</v>
      </c>
    </row>
    <row r="413" spans="1:9">
      <c r="A413" s="21">
        <v>0</v>
      </c>
      <c r="B413" s="6" t="s">
        <v>447</v>
      </c>
      <c r="C413" s="6" t="s">
        <v>3064</v>
      </c>
      <c r="D413" s="6" t="s">
        <v>131</v>
      </c>
      <c r="E413" s="54" t="s">
        <v>127</v>
      </c>
      <c r="F413" s="39">
        <v>0.53</v>
      </c>
      <c r="G413" s="67">
        <f t="shared" si="41"/>
        <v>0.53</v>
      </c>
      <c r="H413" s="68"/>
      <c r="I413" s="69">
        <f t="shared" si="40"/>
        <v>0</v>
      </c>
    </row>
    <row r="414" spans="1:9">
      <c r="A414" s="21">
        <v>0</v>
      </c>
      <c r="B414" s="6" t="s">
        <v>448</v>
      </c>
      <c r="C414" s="6" t="s">
        <v>3064</v>
      </c>
      <c r="D414" s="6" t="s">
        <v>133</v>
      </c>
      <c r="E414" s="54" t="s">
        <v>127</v>
      </c>
      <c r="F414" s="39">
        <v>0.53</v>
      </c>
      <c r="G414" s="67">
        <f t="shared" si="41"/>
        <v>0.53</v>
      </c>
      <c r="H414" s="68"/>
      <c r="I414" s="69">
        <f t="shared" si="40"/>
        <v>0</v>
      </c>
    </row>
    <row r="415" spans="1:9">
      <c r="A415" s="21">
        <v>0</v>
      </c>
      <c r="B415" s="6" t="s">
        <v>449</v>
      </c>
      <c r="C415" s="6" t="s">
        <v>3064</v>
      </c>
      <c r="D415" s="6" t="s">
        <v>135</v>
      </c>
      <c r="E415" s="54" t="s">
        <v>127</v>
      </c>
      <c r="F415" s="39">
        <v>0.51</v>
      </c>
      <c r="G415" s="67">
        <f t="shared" si="41"/>
        <v>0.51</v>
      </c>
      <c r="H415" s="68"/>
      <c r="I415" s="69">
        <f t="shared" si="40"/>
        <v>0</v>
      </c>
    </row>
    <row r="416" spans="1:9">
      <c r="A416" s="21">
        <v>0</v>
      </c>
      <c r="B416" s="6" t="s">
        <v>450</v>
      </c>
      <c r="C416" s="6" t="s">
        <v>3064</v>
      </c>
      <c r="D416" s="6" t="s">
        <v>137</v>
      </c>
      <c r="E416" s="54" t="s">
        <v>127</v>
      </c>
      <c r="F416" s="39">
        <v>0.51</v>
      </c>
      <c r="G416" s="67">
        <f t="shared" si="41"/>
        <v>0.51</v>
      </c>
      <c r="H416" s="68"/>
      <c r="I416" s="69">
        <f t="shared" si="40"/>
        <v>0</v>
      </c>
    </row>
    <row r="417" spans="1:9">
      <c r="A417" s="21">
        <v>0</v>
      </c>
      <c r="B417" s="6" t="s">
        <v>451</v>
      </c>
      <c r="C417" s="6" t="s">
        <v>3064</v>
      </c>
      <c r="D417" s="6" t="s">
        <v>139</v>
      </c>
      <c r="E417" s="54" t="s">
        <v>127</v>
      </c>
      <c r="F417" s="39">
        <v>0.51</v>
      </c>
      <c r="G417" s="67">
        <f t="shared" si="41"/>
        <v>0.51</v>
      </c>
      <c r="H417" s="68"/>
      <c r="I417" s="69">
        <f t="shared" si="40"/>
        <v>0</v>
      </c>
    </row>
    <row r="418" spans="1:9">
      <c r="A418" s="21">
        <v>0</v>
      </c>
      <c r="B418" s="6" t="s">
        <v>452</v>
      </c>
      <c r="C418" s="6" t="s">
        <v>3064</v>
      </c>
      <c r="D418" s="6" t="s">
        <v>143</v>
      </c>
      <c r="E418" s="54" t="s">
        <v>127</v>
      </c>
      <c r="F418" s="39">
        <v>0.51</v>
      </c>
      <c r="G418" s="67">
        <f t="shared" si="41"/>
        <v>0.51</v>
      </c>
      <c r="H418" s="68"/>
      <c r="I418" s="69">
        <f t="shared" si="40"/>
        <v>0</v>
      </c>
    </row>
    <row r="419" spans="1:9">
      <c r="A419" s="21">
        <v>0</v>
      </c>
      <c r="B419" s="6" t="s">
        <v>453</v>
      </c>
      <c r="C419" s="6" t="s">
        <v>3064</v>
      </c>
      <c r="D419" s="6" t="s">
        <v>147</v>
      </c>
      <c r="E419" s="54" t="s">
        <v>127</v>
      </c>
      <c r="F419" s="39">
        <v>0.51</v>
      </c>
      <c r="G419" s="67">
        <f t="shared" si="41"/>
        <v>0.51</v>
      </c>
      <c r="H419" s="68"/>
      <c r="I419" s="69">
        <f t="shared" si="40"/>
        <v>0</v>
      </c>
    </row>
    <row r="420" spans="1:9">
      <c r="A420" s="21"/>
      <c r="B420" s="6"/>
      <c r="C420" s="6"/>
      <c r="D420" s="6"/>
      <c r="E420" s="54"/>
      <c r="F420" s="39"/>
      <c r="G420" s="67"/>
      <c r="H420" s="68"/>
      <c r="I420" s="69"/>
    </row>
    <row r="421" spans="1:9">
      <c r="A421" s="21">
        <v>0</v>
      </c>
      <c r="B421" s="6" t="s">
        <v>454</v>
      </c>
      <c r="C421" s="6" t="s">
        <v>3065</v>
      </c>
      <c r="D421" s="6" t="s">
        <v>122</v>
      </c>
      <c r="E421" s="54" t="s">
        <v>120</v>
      </c>
      <c r="F421" s="39">
        <v>0.73</v>
      </c>
      <c r="G421" s="67">
        <f t="shared" ref="G421:G431" si="42">F421*(1-Скидка_SUNMIGHT)</f>
        <v>0.73</v>
      </c>
      <c r="H421" s="68"/>
      <c r="I421" s="69">
        <f t="shared" si="40"/>
        <v>0</v>
      </c>
    </row>
    <row r="422" spans="1:9">
      <c r="A422" s="21">
        <v>0</v>
      </c>
      <c r="B422" s="6" t="s">
        <v>455</v>
      </c>
      <c r="C422" s="6" t="s">
        <v>3065</v>
      </c>
      <c r="D422" s="6" t="s">
        <v>124</v>
      </c>
      <c r="E422" s="54" t="s">
        <v>120</v>
      </c>
      <c r="F422" s="39">
        <v>0.69</v>
      </c>
      <c r="G422" s="67">
        <f t="shared" si="42"/>
        <v>0.69</v>
      </c>
      <c r="H422" s="68"/>
      <c r="I422" s="69">
        <f t="shared" si="40"/>
        <v>0</v>
      </c>
    </row>
    <row r="423" spans="1:9">
      <c r="A423" s="21">
        <v>0</v>
      </c>
      <c r="B423" s="6" t="s">
        <v>456</v>
      </c>
      <c r="C423" s="6" t="s">
        <v>3065</v>
      </c>
      <c r="D423" s="6" t="s">
        <v>126</v>
      </c>
      <c r="E423" s="54" t="s">
        <v>127</v>
      </c>
      <c r="F423" s="39">
        <v>0.6</v>
      </c>
      <c r="G423" s="67">
        <f t="shared" si="42"/>
        <v>0.6</v>
      </c>
      <c r="H423" s="68"/>
      <c r="I423" s="69">
        <f t="shared" si="40"/>
        <v>0</v>
      </c>
    </row>
    <row r="424" spans="1:9">
      <c r="A424" s="21">
        <v>0</v>
      </c>
      <c r="B424" s="6" t="s">
        <v>457</v>
      </c>
      <c r="C424" s="6" t="s">
        <v>3065</v>
      </c>
      <c r="D424" s="6" t="s">
        <v>129</v>
      </c>
      <c r="E424" s="54" t="s">
        <v>127</v>
      </c>
      <c r="F424" s="39">
        <v>0.56999999999999995</v>
      </c>
      <c r="G424" s="67">
        <f t="shared" si="42"/>
        <v>0.56999999999999995</v>
      </c>
      <c r="H424" s="68"/>
      <c r="I424" s="69">
        <f t="shared" si="40"/>
        <v>0</v>
      </c>
    </row>
    <row r="425" spans="1:9">
      <c r="A425" s="21">
        <v>0</v>
      </c>
      <c r="B425" s="6" t="s">
        <v>458</v>
      </c>
      <c r="C425" s="6" t="s">
        <v>3065</v>
      </c>
      <c r="D425" s="6" t="s">
        <v>131</v>
      </c>
      <c r="E425" s="54" t="s">
        <v>127</v>
      </c>
      <c r="F425" s="39">
        <v>0.56999999999999995</v>
      </c>
      <c r="G425" s="67">
        <f t="shared" si="42"/>
        <v>0.56999999999999995</v>
      </c>
      <c r="H425" s="68"/>
      <c r="I425" s="69">
        <f t="shared" si="40"/>
        <v>0</v>
      </c>
    </row>
    <row r="426" spans="1:9">
      <c r="A426" s="21">
        <v>0</v>
      </c>
      <c r="B426" s="6" t="s">
        <v>459</v>
      </c>
      <c r="C426" s="6" t="s">
        <v>3065</v>
      </c>
      <c r="D426" s="6" t="s">
        <v>133</v>
      </c>
      <c r="E426" s="54" t="s">
        <v>127</v>
      </c>
      <c r="F426" s="39">
        <v>0.56999999999999995</v>
      </c>
      <c r="G426" s="67">
        <f t="shared" si="42"/>
        <v>0.56999999999999995</v>
      </c>
      <c r="H426" s="68"/>
      <c r="I426" s="69">
        <f t="shared" si="40"/>
        <v>0</v>
      </c>
    </row>
    <row r="427" spans="1:9">
      <c r="A427" s="21">
        <v>0</v>
      </c>
      <c r="B427" s="6" t="s">
        <v>460</v>
      </c>
      <c r="C427" s="6" t="s">
        <v>3065</v>
      </c>
      <c r="D427" s="6" t="s">
        <v>135</v>
      </c>
      <c r="E427" s="54" t="s">
        <v>127</v>
      </c>
      <c r="F427" s="39">
        <v>0.56999999999999995</v>
      </c>
      <c r="G427" s="67">
        <f t="shared" si="42"/>
        <v>0.56999999999999995</v>
      </c>
      <c r="H427" s="68"/>
      <c r="I427" s="69">
        <f t="shared" si="40"/>
        <v>0</v>
      </c>
    </row>
    <row r="428" spans="1:9">
      <c r="A428" s="21">
        <v>0</v>
      </c>
      <c r="B428" s="6" t="s">
        <v>461</v>
      </c>
      <c r="C428" s="6" t="s">
        <v>3065</v>
      </c>
      <c r="D428" s="6" t="s">
        <v>137</v>
      </c>
      <c r="E428" s="54" t="s">
        <v>127</v>
      </c>
      <c r="F428" s="39">
        <v>0.56999999999999995</v>
      </c>
      <c r="G428" s="67">
        <f t="shared" si="42"/>
        <v>0.56999999999999995</v>
      </c>
      <c r="H428" s="68"/>
      <c r="I428" s="69">
        <f t="shared" si="40"/>
        <v>0</v>
      </c>
    </row>
    <row r="429" spans="1:9">
      <c r="A429" s="21">
        <v>0</v>
      </c>
      <c r="B429" s="6" t="s">
        <v>462</v>
      </c>
      <c r="C429" s="6" t="s">
        <v>3065</v>
      </c>
      <c r="D429" s="6" t="s">
        <v>139</v>
      </c>
      <c r="E429" s="54" t="s">
        <v>127</v>
      </c>
      <c r="F429" s="39">
        <v>0.56999999999999995</v>
      </c>
      <c r="G429" s="67">
        <f t="shared" si="42"/>
        <v>0.56999999999999995</v>
      </c>
      <c r="H429" s="68"/>
      <c r="I429" s="69">
        <f t="shared" si="40"/>
        <v>0</v>
      </c>
    </row>
    <row r="430" spans="1:9">
      <c r="A430" s="21">
        <v>0</v>
      </c>
      <c r="B430" s="6" t="s">
        <v>463</v>
      </c>
      <c r="C430" s="6" t="s">
        <v>3065</v>
      </c>
      <c r="D430" s="6" t="s">
        <v>143</v>
      </c>
      <c r="E430" s="54" t="s">
        <v>127</v>
      </c>
      <c r="F430" s="39">
        <v>0.56999999999999995</v>
      </c>
      <c r="G430" s="67">
        <f t="shared" si="42"/>
        <v>0.56999999999999995</v>
      </c>
      <c r="H430" s="68"/>
      <c r="I430" s="69">
        <f t="shared" si="40"/>
        <v>0</v>
      </c>
    </row>
    <row r="431" spans="1:9">
      <c r="A431" s="21">
        <v>0</v>
      </c>
      <c r="B431" s="6" t="s">
        <v>464</v>
      </c>
      <c r="C431" s="6" t="s">
        <v>3065</v>
      </c>
      <c r="D431" s="6" t="s">
        <v>147</v>
      </c>
      <c r="E431" s="54" t="s">
        <v>127</v>
      </c>
      <c r="F431" s="39">
        <v>0.56999999999999995</v>
      </c>
      <c r="G431" s="67">
        <f t="shared" si="42"/>
        <v>0.56999999999999995</v>
      </c>
      <c r="H431" s="68"/>
      <c r="I431" s="69">
        <f t="shared" si="40"/>
        <v>0</v>
      </c>
    </row>
    <row r="432" spans="1:9">
      <c r="A432" s="21"/>
      <c r="B432" s="6"/>
      <c r="C432" s="6"/>
      <c r="D432" s="6"/>
      <c r="E432" s="54"/>
      <c r="F432" s="39"/>
      <c r="G432" s="67"/>
      <c r="H432" s="68"/>
      <c r="I432" s="69"/>
    </row>
    <row r="433" spans="1:9">
      <c r="A433" s="21">
        <v>0</v>
      </c>
      <c r="B433" s="6" t="s">
        <v>465</v>
      </c>
      <c r="C433" s="6" t="s">
        <v>3066</v>
      </c>
      <c r="D433" s="6" t="s">
        <v>124</v>
      </c>
      <c r="E433" s="54" t="s">
        <v>120</v>
      </c>
      <c r="F433" s="39">
        <v>0.3</v>
      </c>
      <c r="G433" s="67">
        <f t="shared" ref="G433:G442" si="43">F433*(1-Скидка_SUNMIGHT)</f>
        <v>0.3</v>
      </c>
      <c r="H433" s="68"/>
      <c r="I433" s="69">
        <f t="shared" si="40"/>
        <v>0</v>
      </c>
    </row>
    <row r="434" spans="1:9">
      <c r="A434" s="21">
        <v>0</v>
      </c>
      <c r="B434" s="6" t="s">
        <v>466</v>
      </c>
      <c r="C434" s="6" t="s">
        <v>3066</v>
      </c>
      <c r="D434" s="6" t="s">
        <v>126</v>
      </c>
      <c r="E434" s="54" t="s">
        <v>127</v>
      </c>
      <c r="F434" s="39">
        <v>0.28999999999999998</v>
      </c>
      <c r="G434" s="67">
        <f t="shared" si="43"/>
        <v>0.28999999999999998</v>
      </c>
      <c r="H434" s="68"/>
      <c r="I434" s="69">
        <f t="shared" si="40"/>
        <v>0</v>
      </c>
    </row>
    <row r="435" spans="1:9">
      <c r="A435" s="21">
        <v>0</v>
      </c>
      <c r="B435" s="6" t="s">
        <v>467</v>
      </c>
      <c r="C435" s="6" t="s">
        <v>3066</v>
      </c>
      <c r="D435" s="6" t="s">
        <v>129</v>
      </c>
      <c r="E435" s="54" t="s">
        <v>127</v>
      </c>
      <c r="F435" s="39">
        <v>0.28999999999999998</v>
      </c>
      <c r="G435" s="67">
        <f t="shared" si="43"/>
        <v>0.28999999999999998</v>
      </c>
      <c r="H435" s="68"/>
      <c r="I435" s="69">
        <f t="shared" si="40"/>
        <v>0</v>
      </c>
    </row>
    <row r="436" spans="1:9">
      <c r="A436" s="21">
        <v>0</v>
      </c>
      <c r="B436" s="6" t="s">
        <v>468</v>
      </c>
      <c r="C436" s="6" t="s">
        <v>3066</v>
      </c>
      <c r="D436" s="6" t="s">
        <v>131</v>
      </c>
      <c r="E436" s="54" t="s">
        <v>127</v>
      </c>
      <c r="F436" s="39">
        <v>0.28000000000000003</v>
      </c>
      <c r="G436" s="67">
        <f t="shared" si="43"/>
        <v>0.28000000000000003</v>
      </c>
      <c r="H436" s="68"/>
      <c r="I436" s="69">
        <f t="shared" si="40"/>
        <v>0</v>
      </c>
    </row>
    <row r="437" spans="1:9">
      <c r="A437" s="21">
        <v>0</v>
      </c>
      <c r="B437" s="6" t="s">
        <v>469</v>
      </c>
      <c r="C437" s="6" t="s">
        <v>3066</v>
      </c>
      <c r="D437" s="6" t="s">
        <v>133</v>
      </c>
      <c r="E437" s="54" t="s">
        <v>127</v>
      </c>
      <c r="F437" s="39">
        <v>0.27</v>
      </c>
      <c r="G437" s="67">
        <f t="shared" si="43"/>
        <v>0.27</v>
      </c>
      <c r="H437" s="68"/>
      <c r="I437" s="69">
        <f t="shared" si="40"/>
        <v>0</v>
      </c>
    </row>
    <row r="438" spans="1:9">
      <c r="A438" s="21">
        <v>0</v>
      </c>
      <c r="B438" s="6" t="s">
        <v>470</v>
      </c>
      <c r="C438" s="6" t="s">
        <v>3066</v>
      </c>
      <c r="D438" s="6" t="s">
        <v>135</v>
      </c>
      <c r="E438" s="54" t="s">
        <v>127</v>
      </c>
      <c r="F438" s="39">
        <v>0.27</v>
      </c>
      <c r="G438" s="67">
        <f t="shared" si="43"/>
        <v>0.27</v>
      </c>
      <c r="H438" s="68"/>
      <c r="I438" s="69">
        <f t="shared" si="40"/>
        <v>0</v>
      </c>
    </row>
    <row r="439" spans="1:9">
      <c r="A439" s="21">
        <v>0</v>
      </c>
      <c r="B439" s="6" t="s">
        <v>471</v>
      </c>
      <c r="C439" s="6" t="s">
        <v>3066</v>
      </c>
      <c r="D439" s="6" t="s">
        <v>137</v>
      </c>
      <c r="E439" s="54" t="s">
        <v>127</v>
      </c>
      <c r="F439" s="39">
        <v>0.27</v>
      </c>
      <c r="G439" s="67">
        <f t="shared" si="43"/>
        <v>0.27</v>
      </c>
      <c r="H439" s="68"/>
      <c r="I439" s="69">
        <f t="shared" si="40"/>
        <v>0</v>
      </c>
    </row>
    <row r="440" spans="1:9">
      <c r="A440" s="21">
        <v>0</v>
      </c>
      <c r="B440" s="6" t="s">
        <v>472</v>
      </c>
      <c r="C440" s="6" t="s">
        <v>3066</v>
      </c>
      <c r="D440" s="6" t="s">
        <v>139</v>
      </c>
      <c r="E440" s="54" t="s">
        <v>127</v>
      </c>
      <c r="F440" s="39">
        <v>0.27</v>
      </c>
      <c r="G440" s="67">
        <f t="shared" si="43"/>
        <v>0.27</v>
      </c>
      <c r="H440" s="68"/>
      <c r="I440" s="69">
        <f t="shared" si="40"/>
        <v>0</v>
      </c>
    </row>
    <row r="441" spans="1:9">
      <c r="A441" s="21">
        <v>0</v>
      </c>
      <c r="B441" s="6" t="s">
        <v>473</v>
      </c>
      <c r="C441" s="6" t="s">
        <v>3066</v>
      </c>
      <c r="D441" s="6" t="s">
        <v>143</v>
      </c>
      <c r="E441" s="54" t="s">
        <v>127</v>
      </c>
      <c r="F441" s="39">
        <v>0.27</v>
      </c>
      <c r="G441" s="67">
        <f t="shared" si="43"/>
        <v>0.27</v>
      </c>
      <c r="H441" s="68"/>
      <c r="I441" s="69">
        <f t="shared" si="40"/>
        <v>0</v>
      </c>
    </row>
    <row r="442" spans="1:9">
      <c r="A442" s="21">
        <v>0</v>
      </c>
      <c r="B442" s="6" t="s">
        <v>474</v>
      </c>
      <c r="C442" s="6" t="s">
        <v>3066</v>
      </c>
      <c r="D442" s="6" t="s">
        <v>147</v>
      </c>
      <c r="E442" s="54" t="s">
        <v>127</v>
      </c>
      <c r="F442" s="39">
        <v>0.27</v>
      </c>
      <c r="G442" s="67">
        <f t="shared" si="43"/>
        <v>0.27</v>
      </c>
      <c r="H442" s="68"/>
      <c r="I442" s="69">
        <f t="shared" si="40"/>
        <v>0</v>
      </c>
    </row>
    <row r="443" spans="1:9">
      <c r="A443" s="21"/>
      <c r="B443" s="6"/>
      <c r="C443" s="6"/>
      <c r="D443" s="6"/>
      <c r="E443" s="54"/>
      <c r="F443" s="39"/>
      <c r="G443" s="67"/>
      <c r="H443" s="68"/>
      <c r="I443" s="69"/>
    </row>
    <row r="444" spans="1:9">
      <c r="A444" s="21">
        <v>0</v>
      </c>
      <c r="B444" s="6" t="s">
        <v>475</v>
      </c>
      <c r="C444" s="6" t="s">
        <v>3067</v>
      </c>
      <c r="D444" s="6" t="s">
        <v>122</v>
      </c>
      <c r="E444" s="54" t="s">
        <v>275</v>
      </c>
      <c r="F444" s="39">
        <v>0.83</v>
      </c>
      <c r="G444" s="67">
        <f t="shared" ref="G444:G456" si="44">F444*(1-Скидка_SUNMIGHT)</f>
        <v>0.83</v>
      </c>
      <c r="H444" s="68"/>
      <c r="I444" s="69">
        <f t="shared" si="40"/>
        <v>0</v>
      </c>
    </row>
    <row r="445" spans="1:9">
      <c r="A445" s="21">
        <v>0</v>
      </c>
      <c r="B445" s="6" t="s">
        <v>476</v>
      </c>
      <c r="C445" s="6" t="s">
        <v>3067</v>
      </c>
      <c r="D445" s="6" t="s">
        <v>124</v>
      </c>
      <c r="E445" s="54" t="s">
        <v>275</v>
      </c>
      <c r="F445" s="39">
        <v>0.83</v>
      </c>
      <c r="G445" s="67">
        <f t="shared" si="44"/>
        <v>0.83</v>
      </c>
      <c r="H445" s="68"/>
      <c r="I445" s="69">
        <f t="shared" si="40"/>
        <v>0</v>
      </c>
    </row>
    <row r="446" spans="1:9">
      <c r="A446" s="21">
        <v>0</v>
      </c>
      <c r="B446" s="6" t="s">
        <v>477</v>
      </c>
      <c r="C446" s="6" t="s">
        <v>3067</v>
      </c>
      <c r="D446" s="6" t="s">
        <v>126</v>
      </c>
      <c r="E446" s="54" t="s">
        <v>478</v>
      </c>
      <c r="F446" s="39">
        <v>0.71</v>
      </c>
      <c r="G446" s="67">
        <f t="shared" si="44"/>
        <v>0.71</v>
      </c>
      <c r="H446" s="68"/>
      <c r="I446" s="69">
        <f t="shared" si="40"/>
        <v>0</v>
      </c>
    </row>
    <row r="447" spans="1:9">
      <c r="A447" s="21">
        <v>0</v>
      </c>
      <c r="B447" s="6" t="s">
        <v>479</v>
      </c>
      <c r="C447" s="6" t="s">
        <v>3067</v>
      </c>
      <c r="D447" s="6" t="s">
        <v>129</v>
      </c>
      <c r="E447" s="54" t="s">
        <v>279</v>
      </c>
      <c r="F447" s="39">
        <v>0.63</v>
      </c>
      <c r="G447" s="67">
        <f t="shared" si="44"/>
        <v>0.63</v>
      </c>
      <c r="H447" s="68"/>
      <c r="I447" s="69">
        <f t="shared" si="40"/>
        <v>0</v>
      </c>
    </row>
    <row r="448" spans="1:9">
      <c r="A448" s="21">
        <v>0</v>
      </c>
      <c r="B448" s="6" t="s">
        <v>480</v>
      </c>
      <c r="C448" s="6" t="s">
        <v>3067</v>
      </c>
      <c r="D448" s="6" t="s">
        <v>131</v>
      </c>
      <c r="E448" s="54" t="s">
        <v>279</v>
      </c>
      <c r="F448" s="39">
        <v>0.59</v>
      </c>
      <c r="G448" s="67">
        <f t="shared" si="44"/>
        <v>0.59</v>
      </c>
      <c r="H448" s="68"/>
      <c r="I448" s="69">
        <f t="shared" si="40"/>
        <v>0</v>
      </c>
    </row>
    <row r="449" spans="1:9">
      <c r="A449" s="21">
        <v>0</v>
      </c>
      <c r="B449" s="6" t="s">
        <v>481</v>
      </c>
      <c r="C449" s="6" t="s">
        <v>3067</v>
      </c>
      <c r="D449" s="6" t="s">
        <v>133</v>
      </c>
      <c r="E449" s="54" t="s">
        <v>279</v>
      </c>
      <c r="F449" s="39">
        <v>0.47</v>
      </c>
      <c r="G449" s="67">
        <f t="shared" si="44"/>
        <v>0.47</v>
      </c>
      <c r="H449" s="68"/>
      <c r="I449" s="69">
        <f t="shared" si="40"/>
        <v>0</v>
      </c>
    </row>
    <row r="450" spans="1:9">
      <c r="A450" s="21">
        <v>0</v>
      </c>
      <c r="B450" s="6" t="s">
        <v>482</v>
      </c>
      <c r="C450" s="6" t="s">
        <v>3067</v>
      </c>
      <c r="D450" s="6" t="s">
        <v>135</v>
      </c>
      <c r="E450" s="54" t="s">
        <v>279</v>
      </c>
      <c r="F450" s="39">
        <v>0.47</v>
      </c>
      <c r="G450" s="67">
        <f t="shared" si="44"/>
        <v>0.47</v>
      </c>
      <c r="H450" s="68"/>
      <c r="I450" s="69">
        <f t="shared" si="40"/>
        <v>0</v>
      </c>
    </row>
    <row r="451" spans="1:9">
      <c r="A451" s="21">
        <v>0</v>
      </c>
      <c r="B451" s="6" t="s">
        <v>483</v>
      </c>
      <c r="C451" s="6" t="s">
        <v>3067</v>
      </c>
      <c r="D451" s="6" t="s">
        <v>137</v>
      </c>
      <c r="E451" s="54" t="s">
        <v>279</v>
      </c>
      <c r="F451" s="39">
        <v>0.47</v>
      </c>
      <c r="G451" s="67">
        <f t="shared" si="44"/>
        <v>0.47</v>
      </c>
      <c r="H451" s="68"/>
      <c r="I451" s="69">
        <f t="shared" si="40"/>
        <v>0</v>
      </c>
    </row>
    <row r="452" spans="1:9">
      <c r="A452" s="21">
        <v>0</v>
      </c>
      <c r="B452" s="6" t="s">
        <v>484</v>
      </c>
      <c r="C452" s="6" t="s">
        <v>3067</v>
      </c>
      <c r="D452" s="6" t="s">
        <v>139</v>
      </c>
      <c r="E452" s="54" t="s">
        <v>279</v>
      </c>
      <c r="F452" s="39">
        <v>0.47</v>
      </c>
      <c r="G452" s="67">
        <f t="shared" si="44"/>
        <v>0.47</v>
      </c>
      <c r="H452" s="68"/>
      <c r="I452" s="69">
        <f t="shared" si="40"/>
        <v>0</v>
      </c>
    </row>
    <row r="453" spans="1:9">
      <c r="A453" s="21">
        <v>0</v>
      </c>
      <c r="B453" s="6" t="s">
        <v>485</v>
      </c>
      <c r="C453" s="6" t="s">
        <v>3067</v>
      </c>
      <c r="D453" s="6" t="s">
        <v>143</v>
      </c>
      <c r="E453" s="54" t="s">
        <v>279</v>
      </c>
      <c r="F453" s="39">
        <v>0.47</v>
      </c>
      <c r="G453" s="67">
        <f t="shared" si="44"/>
        <v>0.47</v>
      </c>
      <c r="H453" s="68"/>
      <c r="I453" s="69">
        <f t="shared" si="40"/>
        <v>0</v>
      </c>
    </row>
    <row r="454" spans="1:9">
      <c r="A454" s="21">
        <v>0</v>
      </c>
      <c r="B454" s="6" t="s">
        <v>486</v>
      </c>
      <c r="C454" s="6" t="s">
        <v>3067</v>
      </c>
      <c r="D454" s="6" t="s">
        <v>147</v>
      </c>
      <c r="E454" s="54" t="s">
        <v>279</v>
      </c>
      <c r="F454" s="39">
        <v>0.47</v>
      </c>
      <c r="G454" s="67">
        <f t="shared" si="44"/>
        <v>0.47</v>
      </c>
      <c r="H454" s="68"/>
      <c r="I454" s="69">
        <f t="shared" si="40"/>
        <v>0</v>
      </c>
    </row>
    <row r="455" spans="1:9">
      <c r="A455" s="21">
        <v>0</v>
      </c>
      <c r="B455" s="6" t="s">
        <v>487</v>
      </c>
      <c r="C455" s="6" t="s">
        <v>3067</v>
      </c>
      <c r="D455" s="6" t="s">
        <v>149</v>
      </c>
      <c r="E455" s="54" t="s">
        <v>279</v>
      </c>
      <c r="F455" s="39">
        <v>0.47</v>
      </c>
      <c r="G455" s="67">
        <f t="shared" si="44"/>
        <v>0.47</v>
      </c>
      <c r="H455" s="68"/>
      <c r="I455" s="69">
        <f t="shared" si="40"/>
        <v>0</v>
      </c>
    </row>
    <row r="456" spans="1:9">
      <c r="A456" s="21">
        <v>0</v>
      </c>
      <c r="B456" s="6" t="s">
        <v>488</v>
      </c>
      <c r="C456" s="6" t="s">
        <v>3067</v>
      </c>
      <c r="D456" s="6" t="s">
        <v>151</v>
      </c>
      <c r="E456" s="54" t="s">
        <v>279</v>
      </c>
      <c r="F456" s="39">
        <v>0.47</v>
      </c>
      <c r="G456" s="67">
        <f t="shared" si="44"/>
        <v>0.47</v>
      </c>
      <c r="H456" s="68"/>
      <c r="I456" s="69">
        <f t="shared" si="40"/>
        <v>0</v>
      </c>
    </row>
    <row r="457" spans="1:9">
      <c r="A457" s="21"/>
      <c r="B457" s="6"/>
      <c r="C457" s="6"/>
      <c r="D457" s="6"/>
      <c r="E457" s="54"/>
      <c r="F457" s="39"/>
      <c r="G457" s="67"/>
      <c r="H457" s="68"/>
      <c r="I457" s="69"/>
    </row>
    <row r="458" spans="1:9">
      <c r="A458" s="21">
        <v>0</v>
      </c>
      <c r="B458" s="6" t="s">
        <v>489</v>
      </c>
      <c r="C458" s="6" t="s">
        <v>3068</v>
      </c>
      <c r="D458" s="6" t="s">
        <v>122</v>
      </c>
      <c r="E458" s="54" t="s">
        <v>289</v>
      </c>
      <c r="F458" s="39">
        <v>57.44</v>
      </c>
      <c r="G458" s="67">
        <f t="shared" ref="G458:G470" si="45">F458*(1-Скидка_SUNMIGHT)</f>
        <v>57.44</v>
      </c>
      <c r="H458" s="68"/>
      <c r="I458" s="69">
        <f t="shared" si="40"/>
        <v>0</v>
      </c>
    </row>
    <row r="459" spans="1:9">
      <c r="A459" s="21">
        <v>0</v>
      </c>
      <c r="B459" s="6" t="s">
        <v>490</v>
      </c>
      <c r="C459" s="6" t="s">
        <v>3068</v>
      </c>
      <c r="D459" s="6" t="s">
        <v>124</v>
      </c>
      <c r="E459" s="54" t="s">
        <v>293</v>
      </c>
      <c r="F459" s="39">
        <v>54.72</v>
      </c>
      <c r="G459" s="67">
        <f t="shared" si="45"/>
        <v>54.72</v>
      </c>
      <c r="H459" s="68"/>
      <c r="I459" s="69">
        <f t="shared" si="40"/>
        <v>0</v>
      </c>
    </row>
    <row r="460" spans="1:9">
      <c r="A460" s="21">
        <v>0</v>
      </c>
      <c r="B460" s="6" t="s">
        <v>491</v>
      </c>
      <c r="C460" s="6" t="s">
        <v>3068</v>
      </c>
      <c r="D460" s="6" t="s">
        <v>126</v>
      </c>
      <c r="E460" s="54" t="s">
        <v>293</v>
      </c>
      <c r="F460" s="39">
        <v>47.91</v>
      </c>
      <c r="G460" s="67">
        <f t="shared" si="45"/>
        <v>47.91</v>
      </c>
      <c r="H460" s="68"/>
      <c r="I460" s="69">
        <f t="shared" si="40"/>
        <v>0</v>
      </c>
    </row>
    <row r="461" spans="1:9">
      <c r="A461" s="21">
        <v>0</v>
      </c>
      <c r="B461" s="6" t="s">
        <v>492</v>
      </c>
      <c r="C461" s="6" t="s">
        <v>3068</v>
      </c>
      <c r="D461" s="6" t="s">
        <v>129</v>
      </c>
      <c r="E461" s="54" t="s">
        <v>293</v>
      </c>
      <c r="F461" s="39">
        <v>42.39</v>
      </c>
      <c r="G461" s="67">
        <f t="shared" si="45"/>
        <v>42.39</v>
      </c>
      <c r="H461" s="68"/>
      <c r="I461" s="69">
        <f t="shared" si="40"/>
        <v>0</v>
      </c>
    </row>
    <row r="462" spans="1:9">
      <c r="A462" s="21">
        <v>0</v>
      </c>
      <c r="B462" s="6" t="s">
        <v>493</v>
      </c>
      <c r="C462" s="6" t="s">
        <v>3068</v>
      </c>
      <c r="D462" s="6" t="s">
        <v>131</v>
      </c>
      <c r="E462" s="54" t="s">
        <v>293</v>
      </c>
      <c r="F462" s="39">
        <v>42.39</v>
      </c>
      <c r="G462" s="67">
        <f t="shared" si="45"/>
        <v>42.39</v>
      </c>
      <c r="H462" s="68"/>
      <c r="I462" s="69">
        <f t="shared" si="40"/>
        <v>0</v>
      </c>
    </row>
    <row r="463" spans="1:9">
      <c r="A463" s="21">
        <v>0</v>
      </c>
      <c r="B463" s="6" t="s">
        <v>494</v>
      </c>
      <c r="C463" s="6" t="s">
        <v>3068</v>
      </c>
      <c r="D463" s="6" t="s">
        <v>133</v>
      </c>
      <c r="E463" s="54" t="s">
        <v>293</v>
      </c>
      <c r="F463" s="39">
        <v>42.39</v>
      </c>
      <c r="G463" s="67">
        <f t="shared" si="45"/>
        <v>42.39</v>
      </c>
      <c r="H463" s="68"/>
      <c r="I463" s="69">
        <f t="shared" ref="I463:I478" si="46">G463*H463</f>
        <v>0</v>
      </c>
    </row>
    <row r="464" spans="1:9">
      <c r="A464" s="21">
        <v>0</v>
      </c>
      <c r="B464" s="6" t="s">
        <v>495</v>
      </c>
      <c r="C464" s="6" t="s">
        <v>3068</v>
      </c>
      <c r="D464" s="6" t="s">
        <v>135</v>
      </c>
      <c r="E464" s="54" t="s">
        <v>293</v>
      </c>
      <c r="F464" s="39">
        <v>40.299999999999997</v>
      </c>
      <c r="G464" s="67">
        <f t="shared" si="45"/>
        <v>40.299999999999997</v>
      </c>
      <c r="H464" s="68"/>
      <c r="I464" s="69">
        <f t="shared" si="46"/>
        <v>0</v>
      </c>
    </row>
    <row r="465" spans="1:9">
      <c r="A465" s="21">
        <v>0</v>
      </c>
      <c r="B465" s="6" t="s">
        <v>496</v>
      </c>
      <c r="C465" s="6" t="s">
        <v>3068</v>
      </c>
      <c r="D465" s="6" t="s">
        <v>137</v>
      </c>
      <c r="E465" s="54" t="s">
        <v>293</v>
      </c>
      <c r="F465" s="39">
        <v>40.299999999999997</v>
      </c>
      <c r="G465" s="67">
        <f t="shared" si="45"/>
        <v>40.299999999999997</v>
      </c>
      <c r="H465" s="68"/>
      <c r="I465" s="69">
        <f t="shared" si="46"/>
        <v>0</v>
      </c>
    </row>
    <row r="466" spans="1:9">
      <c r="A466" s="21">
        <v>0</v>
      </c>
      <c r="B466" s="6" t="s">
        <v>497</v>
      </c>
      <c r="C466" s="6" t="s">
        <v>3068</v>
      </c>
      <c r="D466" s="6" t="s">
        <v>139</v>
      </c>
      <c r="E466" s="54" t="s">
        <v>293</v>
      </c>
      <c r="F466" s="39">
        <v>40.299999999999997</v>
      </c>
      <c r="G466" s="67">
        <f t="shared" si="45"/>
        <v>40.299999999999997</v>
      </c>
      <c r="H466" s="68"/>
      <c r="I466" s="69">
        <f t="shared" si="46"/>
        <v>0</v>
      </c>
    </row>
    <row r="467" spans="1:9">
      <c r="A467" s="21">
        <v>0</v>
      </c>
      <c r="B467" s="6" t="s">
        <v>498</v>
      </c>
      <c r="C467" s="6" t="s">
        <v>3068</v>
      </c>
      <c r="D467" s="6" t="s">
        <v>141</v>
      </c>
      <c r="E467" s="54" t="s">
        <v>293</v>
      </c>
      <c r="F467" s="39">
        <v>40.299999999999997</v>
      </c>
      <c r="G467" s="67">
        <f t="shared" si="45"/>
        <v>40.299999999999997</v>
      </c>
      <c r="H467" s="68"/>
      <c r="I467" s="69">
        <f t="shared" si="46"/>
        <v>0</v>
      </c>
    </row>
    <row r="468" spans="1:9">
      <c r="A468" s="21">
        <v>0</v>
      </c>
      <c r="B468" s="6" t="s">
        <v>499</v>
      </c>
      <c r="C468" s="6" t="s">
        <v>3068</v>
      </c>
      <c r="D468" s="6" t="s">
        <v>143</v>
      </c>
      <c r="E468" s="54" t="s">
        <v>293</v>
      </c>
      <c r="F468" s="39">
        <v>40.299999999999997</v>
      </c>
      <c r="G468" s="67">
        <f t="shared" si="45"/>
        <v>40.299999999999997</v>
      </c>
      <c r="H468" s="68"/>
      <c r="I468" s="69">
        <f t="shared" si="46"/>
        <v>0</v>
      </c>
    </row>
    <row r="469" spans="1:9">
      <c r="A469" s="21">
        <v>0</v>
      </c>
      <c r="B469" s="6" t="s">
        <v>500</v>
      </c>
      <c r="C469" s="6" t="s">
        <v>3068</v>
      </c>
      <c r="D469" s="6" t="s">
        <v>145</v>
      </c>
      <c r="E469" s="54" t="s">
        <v>293</v>
      </c>
      <c r="F469" s="39">
        <v>40.299999999999997</v>
      </c>
      <c r="G469" s="67">
        <f t="shared" si="45"/>
        <v>40.299999999999997</v>
      </c>
      <c r="H469" s="68"/>
      <c r="I469" s="69">
        <f t="shared" si="46"/>
        <v>0</v>
      </c>
    </row>
    <row r="470" spans="1:9">
      <c r="A470" s="21">
        <v>0</v>
      </c>
      <c r="B470" s="6" t="s">
        <v>501</v>
      </c>
      <c r="C470" s="38" t="s">
        <v>3068</v>
      </c>
      <c r="D470" s="38" t="s">
        <v>147</v>
      </c>
      <c r="E470" s="54" t="s">
        <v>293</v>
      </c>
      <c r="F470" s="39">
        <v>40.299999999999997</v>
      </c>
      <c r="G470" s="67">
        <f t="shared" si="45"/>
        <v>40.299999999999997</v>
      </c>
      <c r="H470" s="68"/>
      <c r="I470" s="69">
        <f t="shared" si="46"/>
        <v>0</v>
      </c>
    </row>
    <row r="471" spans="1:9">
      <c r="A471" s="21"/>
      <c r="B471" s="6"/>
      <c r="C471" s="38"/>
      <c r="D471" s="38"/>
      <c r="E471" s="54"/>
      <c r="F471" s="39"/>
      <c r="G471" s="67"/>
      <c r="H471" s="68"/>
      <c r="I471" s="69"/>
    </row>
    <row r="472" spans="1:9">
      <c r="A472" s="21">
        <v>0</v>
      </c>
      <c r="B472" s="6" t="s">
        <v>502</v>
      </c>
      <c r="C472" s="38" t="s">
        <v>3069</v>
      </c>
      <c r="D472" s="38" t="s">
        <v>122</v>
      </c>
      <c r="E472" s="54" t="s">
        <v>289</v>
      </c>
      <c r="F472" s="39">
        <v>75.05</v>
      </c>
      <c r="G472" s="67">
        <f t="shared" ref="G472:G480" si="47">F472*(1-Скидка_SUNMIGHT)</f>
        <v>75.05</v>
      </c>
      <c r="H472" s="68"/>
      <c r="I472" s="69">
        <f t="shared" si="46"/>
        <v>0</v>
      </c>
    </row>
    <row r="473" spans="1:9">
      <c r="A473" s="21">
        <v>0</v>
      </c>
      <c r="B473" s="6" t="s">
        <v>503</v>
      </c>
      <c r="C473" s="38" t="s">
        <v>3069</v>
      </c>
      <c r="D473" s="38" t="s">
        <v>124</v>
      </c>
      <c r="E473" s="54" t="s">
        <v>293</v>
      </c>
      <c r="F473" s="39">
        <v>70.73</v>
      </c>
      <c r="G473" s="67">
        <f t="shared" si="47"/>
        <v>70.73</v>
      </c>
      <c r="H473" s="68"/>
      <c r="I473" s="69">
        <f t="shared" si="46"/>
        <v>0</v>
      </c>
    </row>
    <row r="474" spans="1:9">
      <c r="A474" s="21">
        <v>0</v>
      </c>
      <c r="B474" s="6" t="s">
        <v>504</v>
      </c>
      <c r="C474" s="38" t="s">
        <v>3069</v>
      </c>
      <c r="D474" s="38" t="s">
        <v>126</v>
      </c>
      <c r="E474" s="54" t="s">
        <v>293</v>
      </c>
      <c r="F474" s="39">
        <v>59.36</v>
      </c>
      <c r="G474" s="67">
        <f t="shared" si="47"/>
        <v>59.36</v>
      </c>
      <c r="H474" s="68"/>
      <c r="I474" s="69">
        <f t="shared" si="46"/>
        <v>0</v>
      </c>
    </row>
    <row r="475" spans="1:9">
      <c r="A475" s="21">
        <v>0</v>
      </c>
      <c r="B475" s="6" t="s">
        <v>505</v>
      </c>
      <c r="C475" s="38" t="s">
        <v>3069</v>
      </c>
      <c r="D475" s="38" t="s">
        <v>129</v>
      </c>
      <c r="E475" s="54" t="s">
        <v>293</v>
      </c>
      <c r="F475" s="39">
        <v>51.3</v>
      </c>
      <c r="G475" s="67">
        <f t="shared" si="47"/>
        <v>51.3</v>
      </c>
      <c r="H475" s="68"/>
      <c r="I475" s="69">
        <f t="shared" si="46"/>
        <v>0</v>
      </c>
    </row>
    <row r="476" spans="1:9">
      <c r="A476" s="21">
        <v>0</v>
      </c>
      <c r="B476" s="6" t="s">
        <v>506</v>
      </c>
      <c r="C476" s="38" t="s">
        <v>3069</v>
      </c>
      <c r="D476" s="38" t="s">
        <v>131</v>
      </c>
      <c r="E476" s="54" t="s">
        <v>293</v>
      </c>
      <c r="F476" s="39">
        <v>51.3</v>
      </c>
      <c r="G476" s="67">
        <f t="shared" si="47"/>
        <v>51.3</v>
      </c>
      <c r="H476" s="68"/>
      <c r="I476" s="69">
        <f t="shared" si="46"/>
        <v>0</v>
      </c>
    </row>
    <row r="477" spans="1:9">
      <c r="A477" s="21">
        <v>0</v>
      </c>
      <c r="B477" s="6" t="s">
        <v>507</v>
      </c>
      <c r="C477" s="38" t="s">
        <v>3069</v>
      </c>
      <c r="D477" s="38" t="s">
        <v>135</v>
      </c>
      <c r="E477" s="54" t="s">
        <v>293</v>
      </c>
      <c r="F477" s="39">
        <v>48.23</v>
      </c>
      <c r="G477" s="67">
        <f t="shared" si="47"/>
        <v>48.23</v>
      </c>
      <c r="H477" s="68"/>
      <c r="I477" s="69">
        <f t="shared" si="46"/>
        <v>0</v>
      </c>
    </row>
    <row r="478" spans="1:9">
      <c r="A478" s="21">
        <v>0</v>
      </c>
      <c r="B478" s="6" t="s">
        <v>508</v>
      </c>
      <c r="C478" s="38" t="s">
        <v>3069</v>
      </c>
      <c r="D478" s="38" t="s">
        <v>139</v>
      </c>
      <c r="E478" s="54" t="s">
        <v>293</v>
      </c>
      <c r="F478" s="39">
        <v>48.23</v>
      </c>
      <c r="G478" s="67">
        <f t="shared" si="47"/>
        <v>48.23</v>
      </c>
      <c r="H478" s="68"/>
      <c r="I478" s="69">
        <f t="shared" si="46"/>
        <v>0</v>
      </c>
    </row>
    <row r="479" spans="1:9">
      <c r="A479" s="21">
        <v>0</v>
      </c>
      <c r="B479" s="6" t="s">
        <v>509</v>
      </c>
      <c r="C479" s="38" t="s">
        <v>3069</v>
      </c>
      <c r="D479" s="38" t="s">
        <v>143</v>
      </c>
      <c r="E479" s="54" t="s">
        <v>293</v>
      </c>
      <c r="F479" s="39">
        <v>48.23</v>
      </c>
      <c r="G479" s="67">
        <f t="shared" si="47"/>
        <v>48.23</v>
      </c>
      <c r="H479" s="68"/>
      <c r="I479" s="69">
        <f>G479*H479</f>
        <v>0</v>
      </c>
    </row>
    <row r="480" spans="1:9">
      <c r="A480" s="21">
        <v>0</v>
      </c>
      <c r="B480" s="6" t="s">
        <v>510</v>
      </c>
      <c r="C480" s="38" t="s">
        <v>3069</v>
      </c>
      <c r="D480" s="38" t="s">
        <v>147</v>
      </c>
      <c r="E480" s="54" t="s">
        <v>293</v>
      </c>
      <c r="F480" s="39">
        <v>48.23</v>
      </c>
      <c r="G480" s="67">
        <f t="shared" si="47"/>
        <v>48.23</v>
      </c>
      <c r="H480" s="68"/>
      <c r="I480" s="69">
        <f>G480*H480</f>
        <v>0</v>
      </c>
    </row>
    <row r="481" spans="1:9">
      <c r="A481" s="21"/>
      <c r="B481" s="6"/>
      <c r="C481" s="38"/>
      <c r="D481" s="38"/>
      <c r="E481" s="54"/>
      <c r="F481" s="39"/>
      <c r="G481" s="67"/>
      <c r="H481" s="68"/>
      <c r="I481" s="69"/>
    </row>
    <row r="482" spans="1:9">
      <c r="A482" s="21">
        <v>0</v>
      </c>
      <c r="B482" s="6" t="s">
        <v>511</v>
      </c>
      <c r="C482" s="38" t="s">
        <v>3070</v>
      </c>
      <c r="D482" s="38" t="s">
        <v>124</v>
      </c>
      <c r="E482" s="54" t="s">
        <v>289</v>
      </c>
      <c r="F482" s="39">
        <v>49.18</v>
      </c>
      <c r="G482" s="67">
        <f t="shared" ref="G482:G495" si="48">F482*(1-Скидка_SUNMIGHT)</f>
        <v>49.18</v>
      </c>
      <c r="H482" s="68"/>
      <c r="I482" s="69">
        <f t="shared" ref="I482:I495" si="49">G482*H482</f>
        <v>0</v>
      </c>
    </row>
    <row r="483" spans="1:9">
      <c r="A483" s="21">
        <v>0</v>
      </c>
      <c r="B483" s="6" t="s">
        <v>512</v>
      </c>
      <c r="C483" s="38" t="s">
        <v>3070</v>
      </c>
      <c r="D483" s="38" t="s">
        <v>126</v>
      </c>
      <c r="E483" s="54" t="s">
        <v>289</v>
      </c>
      <c r="F483" s="39">
        <v>47.91</v>
      </c>
      <c r="G483" s="67">
        <f t="shared" si="48"/>
        <v>47.91</v>
      </c>
      <c r="H483" s="68"/>
      <c r="I483" s="69">
        <f t="shared" si="49"/>
        <v>0</v>
      </c>
    </row>
    <row r="484" spans="1:9">
      <c r="A484" s="21">
        <v>0</v>
      </c>
      <c r="B484" s="6" t="s">
        <v>513</v>
      </c>
      <c r="C484" s="38" t="s">
        <v>3070</v>
      </c>
      <c r="D484" s="38" t="s">
        <v>129</v>
      </c>
      <c r="E484" s="54" t="s">
        <v>289</v>
      </c>
      <c r="F484" s="39">
        <v>47.29</v>
      </c>
      <c r="G484" s="67">
        <f t="shared" si="48"/>
        <v>47.29</v>
      </c>
      <c r="H484" s="68"/>
      <c r="I484" s="69">
        <f t="shared" si="49"/>
        <v>0</v>
      </c>
    </row>
    <row r="485" spans="1:9">
      <c r="A485" s="21">
        <v>0</v>
      </c>
      <c r="B485" s="6" t="s">
        <v>514</v>
      </c>
      <c r="C485" s="38" t="s">
        <v>3070</v>
      </c>
      <c r="D485" s="38" t="s">
        <v>131</v>
      </c>
      <c r="E485" s="54" t="s">
        <v>289</v>
      </c>
      <c r="F485" s="39">
        <v>47.29</v>
      </c>
      <c r="G485" s="67">
        <f t="shared" si="48"/>
        <v>47.29</v>
      </c>
      <c r="H485" s="68"/>
      <c r="I485" s="69">
        <f t="shared" si="49"/>
        <v>0</v>
      </c>
    </row>
    <row r="486" spans="1:9">
      <c r="A486" s="21">
        <v>0</v>
      </c>
      <c r="B486" s="6" t="s">
        <v>515</v>
      </c>
      <c r="C486" s="38" t="s">
        <v>3070</v>
      </c>
      <c r="D486" s="38" t="s">
        <v>133</v>
      </c>
      <c r="E486" s="54" t="s">
        <v>289</v>
      </c>
      <c r="F486" s="39">
        <v>43.25</v>
      </c>
      <c r="G486" s="67">
        <f t="shared" si="48"/>
        <v>43.25</v>
      </c>
      <c r="H486" s="68"/>
      <c r="I486" s="69">
        <f t="shared" si="49"/>
        <v>0</v>
      </c>
    </row>
    <row r="487" spans="1:9">
      <c r="A487" s="21">
        <v>0</v>
      </c>
      <c r="B487" s="6" t="s">
        <v>516</v>
      </c>
      <c r="C487" s="38" t="s">
        <v>3070</v>
      </c>
      <c r="D487" s="38" t="s">
        <v>135</v>
      </c>
      <c r="E487" s="54" t="s">
        <v>289</v>
      </c>
      <c r="F487" s="39">
        <v>43.25</v>
      </c>
      <c r="G487" s="67">
        <f t="shared" si="48"/>
        <v>43.25</v>
      </c>
      <c r="H487" s="68"/>
      <c r="I487" s="69">
        <f t="shared" si="49"/>
        <v>0</v>
      </c>
    </row>
    <row r="488" spans="1:9">
      <c r="A488" s="21">
        <v>0</v>
      </c>
      <c r="B488" s="6" t="s">
        <v>517</v>
      </c>
      <c r="C488" s="38" t="s">
        <v>3070</v>
      </c>
      <c r="D488" s="38" t="s">
        <v>139</v>
      </c>
      <c r="E488" s="54" t="s">
        <v>289</v>
      </c>
      <c r="F488" s="39">
        <v>43.25</v>
      </c>
      <c r="G488" s="67">
        <f t="shared" si="48"/>
        <v>43.25</v>
      </c>
      <c r="H488" s="68"/>
      <c r="I488" s="69">
        <f t="shared" si="49"/>
        <v>0</v>
      </c>
    </row>
    <row r="489" spans="1:9">
      <c r="A489" s="21">
        <v>0</v>
      </c>
      <c r="B489" s="6" t="s">
        <v>518</v>
      </c>
      <c r="C489" s="38" t="s">
        <v>3070</v>
      </c>
      <c r="D489" s="38" t="s">
        <v>143</v>
      </c>
      <c r="E489" s="54" t="s">
        <v>289</v>
      </c>
      <c r="F489" s="39">
        <v>43.25</v>
      </c>
      <c r="G489" s="67">
        <f t="shared" si="48"/>
        <v>43.25</v>
      </c>
      <c r="H489" s="68"/>
      <c r="I489" s="69">
        <f t="shared" si="49"/>
        <v>0</v>
      </c>
    </row>
    <row r="490" spans="1:9">
      <c r="A490" s="21">
        <v>0</v>
      </c>
      <c r="B490" s="6" t="s">
        <v>519</v>
      </c>
      <c r="C490" s="38" t="s">
        <v>3070</v>
      </c>
      <c r="D490" s="38" t="s">
        <v>147</v>
      </c>
      <c r="E490" s="54" t="s">
        <v>289</v>
      </c>
      <c r="F490" s="39">
        <v>43.25</v>
      </c>
      <c r="G490" s="67">
        <f t="shared" si="48"/>
        <v>43.25</v>
      </c>
      <c r="H490" s="68"/>
      <c r="I490" s="69">
        <f t="shared" si="49"/>
        <v>0</v>
      </c>
    </row>
    <row r="491" spans="1:9">
      <c r="A491" s="21">
        <v>0</v>
      </c>
      <c r="B491" s="6" t="s">
        <v>520</v>
      </c>
      <c r="C491" s="38" t="s">
        <v>3070</v>
      </c>
      <c r="D491" s="38" t="s">
        <v>149</v>
      </c>
      <c r="E491" s="54" t="s">
        <v>289</v>
      </c>
      <c r="F491" s="39">
        <v>43.25</v>
      </c>
      <c r="G491" s="67">
        <f t="shared" si="48"/>
        <v>43.25</v>
      </c>
      <c r="H491" s="68"/>
      <c r="I491" s="69">
        <f t="shared" si="49"/>
        <v>0</v>
      </c>
    </row>
    <row r="492" spans="1:9">
      <c r="A492" s="21">
        <v>0</v>
      </c>
      <c r="B492" s="6" t="s">
        <v>521</v>
      </c>
      <c r="C492" s="38" t="s">
        <v>3070</v>
      </c>
      <c r="D492" s="38" t="s">
        <v>151</v>
      </c>
      <c r="E492" s="54" t="s">
        <v>289</v>
      </c>
      <c r="F492" s="39">
        <v>43.25</v>
      </c>
      <c r="G492" s="67">
        <f t="shared" si="48"/>
        <v>43.25</v>
      </c>
      <c r="H492" s="68"/>
      <c r="I492" s="69">
        <f t="shared" si="49"/>
        <v>0</v>
      </c>
    </row>
    <row r="493" spans="1:9">
      <c r="A493" s="21">
        <v>0</v>
      </c>
      <c r="B493" s="6" t="s">
        <v>3822</v>
      </c>
      <c r="C493" s="38" t="s">
        <v>3509</v>
      </c>
      <c r="D493" s="38" t="s">
        <v>152</v>
      </c>
      <c r="E493" s="54" t="s">
        <v>289</v>
      </c>
      <c r="F493" s="39">
        <v>43.98</v>
      </c>
      <c r="G493" s="67">
        <f t="shared" si="48"/>
        <v>43.98</v>
      </c>
      <c r="H493" s="68"/>
      <c r="I493" s="69">
        <f t="shared" si="49"/>
        <v>0</v>
      </c>
    </row>
    <row r="494" spans="1:9">
      <c r="A494" s="21">
        <v>0</v>
      </c>
      <c r="B494" s="6" t="s">
        <v>3823</v>
      </c>
      <c r="C494" s="38" t="s">
        <v>3509</v>
      </c>
      <c r="D494" s="38" t="s">
        <v>153</v>
      </c>
      <c r="E494" s="54" t="s">
        <v>289</v>
      </c>
      <c r="F494" s="39">
        <v>49.65</v>
      </c>
      <c r="G494" s="67">
        <f t="shared" si="48"/>
        <v>49.65</v>
      </c>
      <c r="H494" s="68"/>
      <c r="I494" s="69">
        <f t="shared" si="49"/>
        <v>0</v>
      </c>
    </row>
    <row r="495" spans="1:9">
      <c r="A495" s="21">
        <v>0</v>
      </c>
      <c r="B495" s="6" t="s">
        <v>3824</v>
      </c>
      <c r="C495" s="38" t="s">
        <v>3509</v>
      </c>
      <c r="D495" s="38" t="s">
        <v>154</v>
      </c>
      <c r="E495" s="54" t="s">
        <v>289</v>
      </c>
      <c r="F495" s="39">
        <v>49.65</v>
      </c>
      <c r="G495" s="67">
        <f t="shared" si="48"/>
        <v>49.65</v>
      </c>
      <c r="H495" s="68"/>
      <c r="I495" s="69">
        <f t="shared" si="49"/>
        <v>0</v>
      </c>
    </row>
    <row r="496" spans="1:9" ht="12.5" thickBot="1">
      <c r="A496" s="231"/>
      <c r="B496" s="6"/>
      <c r="C496" s="38"/>
      <c r="D496" s="38"/>
      <c r="E496" s="54"/>
      <c r="F496" s="39"/>
      <c r="G496" s="67"/>
      <c r="H496" s="68"/>
      <c r="I496" s="69"/>
    </row>
    <row r="497" spans="1:9">
      <c r="A497" s="231"/>
      <c r="B497" s="301" t="s">
        <v>5027</v>
      </c>
      <c r="C497" s="302"/>
      <c r="D497" s="302"/>
      <c r="E497" s="302"/>
      <c r="F497" s="302"/>
      <c r="G497" s="67"/>
      <c r="H497" s="68"/>
      <c r="I497" s="69"/>
    </row>
    <row r="498" spans="1:9">
      <c r="A498" s="231"/>
      <c r="B498" s="40" t="s">
        <v>5028</v>
      </c>
      <c r="C498" s="38"/>
      <c r="D498" s="38"/>
      <c r="E498" s="54"/>
      <c r="F498" s="39"/>
      <c r="G498" s="67"/>
      <c r="H498" s="68"/>
      <c r="I498" s="69"/>
    </row>
    <row r="499" spans="1:9">
      <c r="A499" s="21">
        <v>0</v>
      </c>
      <c r="B499" s="6" t="s">
        <v>5029</v>
      </c>
      <c r="C499" s="38" t="s">
        <v>5030</v>
      </c>
      <c r="D499" s="38" t="s">
        <v>126</v>
      </c>
      <c r="E499" s="54" t="s">
        <v>127</v>
      </c>
      <c r="F499" s="39">
        <v>0.31</v>
      </c>
      <c r="G499" s="67">
        <f t="shared" ref="G499:G507" si="50">F499*(1-Скидка_SUNMIGHT)</f>
        <v>0.31</v>
      </c>
      <c r="H499" s="68"/>
      <c r="I499" s="69">
        <f t="shared" ref="I499:I507" si="51">G499*H499</f>
        <v>0</v>
      </c>
    </row>
    <row r="500" spans="1:9">
      <c r="A500" s="21">
        <v>0</v>
      </c>
      <c r="B500" s="6" t="s">
        <v>5031</v>
      </c>
      <c r="C500" s="38" t="s">
        <v>5030</v>
      </c>
      <c r="D500" s="38" t="s">
        <v>129</v>
      </c>
      <c r="E500" s="54" t="s">
        <v>127</v>
      </c>
      <c r="F500" s="39">
        <v>0.28000000000000003</v>
      </c>
      <c r="G500" s="67">
        <f t="shared" si="50"/>
        <v>0.28000000000000003</v>
      </c>
      <c r="H500" s="68"/>
      <c r="I500" s="69">
        <f t="shared" si="51"/>
        <v>0</v>
      </c>
    </row>
    <row r="501" spans="1:9">
      <c r="A501" s="21">
        <v>0</v>
      </c>
      <c r="B501" s="6" t="s">
        <v>5032</v>
      </c>
      <c r="C501" s="38" t="s">
        <v>5030</v>
      </c>
      <c r="D501" s="38" t="s">
        <v>131</v>
      </c>
      <c r="E501" s="54" t="s">
        <v>127</v>
      </c>
      <c r="F501" s="39">
        <v>0.28000000000000003</v>
      </c>
      <c r="G501" s="67">
        <f t="shared" si="50"/>
        <v>0.28000000000000003</v>
      </c>
      <c r="H501" s="68"/>
      <c r="I501" s="69">
        <f t="shared" si="51"/>
        <v>0</v>
      </c>
    </row>
    <row r="502" spans="1:9">
      <c r="A502" s="21">
        <v>0</v>
      </c>
      <c r="B502" s="6" t="s">
        <v>5033</v>
      </c>
      <c r="C502" s="38" t="s">
        <v>5030</v>
      </c>
      <c r="D502" s="38" t="s">
        <v>133</v>
      </c>
      <c r="E502" s="54" t="s">
        <v>127</v>
      </c>
      <c r="F502" s="39">
        <v>0.28000000000000003</v>
      </c>
      <c r="G502" s="67">
        <f t="shared" si="50"/>
        <v>0.28000000000000003</v>
      </c>
      <c r="H502" s="68"/>
      <c r="I502" s="69">
        <f t="shared" si="51"/>
        <v>0</v>
      </c>
    </row>
    <row r="503" spans="1:9">
      <c r="A503" s="21">
        <v>0</v>
      </c>
      <c r="B503" s="6" t="s">
        <v>5034</v>
      </c>
      <c r="C503" s="38" t="s">
        <v>5030</v>
      </c>
      <c r="D503" s="38" t="s">
        <v>135</v>
      </c>
      <c r="E503" s="54" t="s">
        <v>127</v>
      </c>
      <c r="F503" s="39">
        <v>0.28000000000000003</v>
      </c>
      <c r="G503" s="67">
        <f t="shared" si="50"/>
        <v>0.28000000000000003</v>
      </c>
      <c r="H503" s="68"/>
      <c r="I503" s="69">
        <f t="shared" si="51"/>
        <v>0</v>
      </c>
    </row>
    <row r="504" spans="1:9">
      <c r="A504" s="21">
        <v>0</v>
      </c>
      <c r="B504" s="6" t="s">
        <v>5035</v>
      </c>
      <c r="C504" s="38" t="s">
        <v>5030</v>
      </c>
      <c r="D504" s="38" t="s">
        <v>137</v>
      </c>
      <c r="E504" s="54" t="s">
        <v>127</v>
      </c>
      <c r="F504" s="39">
        <v>0.28000000000000003</v>
      </c>
      <c r="G504" s="67">
        <f t="shared" si="50"/>
        <v>0.28000000000000003</v>
      </c>
      <c r="H504" s="68"/>
      <c r="I504" s="69">
        <f t="shared" si="51"/>
        <v>0</v>
      </c>
    </row>
    <row r="505" spans="1:9">
      <c r="A505" s="21">
        <v>0</v>
      </c>
      <c r="B505" s="6" t="s">
        <v>5036</v>
      </c>
      <c r="C505" s="38" t="s">
        <v>5030</v>
      </c>
      <c r="D505" s="38" t="s">
        <v>139</v>
      </c>
      <c r="E505" s="54" t="s">
        <v>127</v>
      </c>
      <c r="F505" s="39">
        <v>0.28000000000000003</v>
      </c>
      <c r="G505" s="67">
        <f t="shared" si="50"/>
        <v>0.28000000000000003</v>
      </c>
      <c r="H505" s="68"/>
      <c r="I505" s="69">
        <f t="shared" si="51"/>
        <v>0</v>
      </c>
    </row>
    <row r="506" spans="1:9">
      <c r="A506" s="21">
        <v>0</v>
      </c>
      <c r="B506" s="6" t="s">
        <v>5037</v>
      </c>
      <c r="C506" s="38" t="s">
        <v>5030</v>
      </c>
      <c r="D506" s="38" t="s">
        <v>143</v>
      </c>
      <c r="E506" s="54" t="s">
        <v>127</v>
      </c>
      <c r="F506" s="39">
        <v>0.28000000000000003</v>
      </c>
      <c r="G506" s="67">
        <f t="shared" si="50"/>
        <v>0.28000000000000003</v>
      </c>
      <c r="H506" s="68"/>
      <c r="I506" s="69">
        <f t="shared" si="51"/>
        <v>0</v>
      </c>
    </row>
    <row r="507" spans="1:9">
      <c r="A507" s="21">
        <v>0</v>
      </c>
      <c r="B507" s="6" t="s">
        <v>5038</v>
      </c>
      <c r="C507" s="38" t="s">
        <v>5030</v>
      </c>
      <c r="D507" s="38" t="s">
        <v>147</v>
      </c>
      <c r="E507" s="54" t="s">
        <v>127</v>
      </c>
      <c r="F507" s="39">
        <v>0.28000000000000003</v>
      </c>
      <c r="G507" s="67">
        <f t="shared" si="50"/>
        <v>0.28000000000000003</v>
      </c>
      <c r="H507" s="68"/>
      <c r="I507" s="69">
        <f t="shared" si="51"/>
        <v>0</v>
      </c>
    </row>
    <row r="508" spans="1:9">
      <c r="A508" s="21">
        <v>0</v>
      </c>
      <c r="B508" s="6" t="s">
        <v>5039</v>
      </c>
      <c r="C508" s="38" t="s">
        <v>5030</v>
      </c>
      <c r="D508" s="38" t="s">
        <v>149</v>
      </c>
      <c r="E508" s="54" t="s">
        <v>127</v>
      </c>
      <c r="F508" s="39">
        <v>0.28000000000000003</v>
      </c>
      <c r="G508" s="67">
        <f>F508*(1-Скидка_SUNMIGHT)</f>
        <v>0.28000000000000003</v>
      </c>
      <c r="H508" s="68"/>
      <c r="I508" s="69">
        <f>G508*H508</f>
        <v>0</v>
      </c>
    </row>
    <row r="509" spans="1:9" ht="12.5" thickBot="1">
      <c r="A509" s="21"/>
      <c r="B509" s="6"/>
      <c r="C509" s="38"/>
      <c r="D509" s="38"/>
      <c r="E509" s="54"/>
      <c r="F509" s="39"/>
      <c r="G509" s="67"/>
      <c r="H509" s="68"/>
      <c r="I509" s="69"/>
    </row>
    <row r="510" spans="1:9">
      <c r="A510" s="21"/>
      <c r="B510" s="301" t="s">
        <v>3584</v>
      </c>
      <c r="C510" s="302"/>
      <c r="D510" s="302"/>
      <c r="E510" s="302"/>
      <c r="F510" s="302"/>
      <c r="G510" s="67"/>
      <c r="H510" s="68"/>
      <c r="I510" s="69"/>
    </row>
    <row r="511" spans="1:9">
      <c r="A511" s="21"/>
      <c r="B511" s="40" t="s">
        <v>3585</v>
      </c>
      <c r="C511" s="38"/>
      <c r="D511" s="38"/>
      <c r="E511" s="54"/>
      <c r="F511" s="39"/>
      <c r="G511" s="67"/>
      <c r="H511" s="68"/>
      <c r="I511" s="69"/>
    </row>
    <row r="512" spans="1:9">
      <c r="A512" s="21">
        <v>0</v>
      </c>
      <c r="B512" s="6" t="s">
        <v>4999</v>
      </c>
      <c r="C512" s="38" t="s">
        <v>3349</v>
      </c>
      <c r="D512" s="38" t="s">
        <v>124</v>
      </c>
      <c r="E512" s="54" t="s">
        <v>120</v>
      </c>
      <c r="F512" s="39">
        <v>0.31</v>
      </c>
      <c r="G512" s="67">
        <f t="shared" ref="G512:G517" si="52">F512*(1-Скидка_SUNMIGHT)</f>
        <v>0.31</v>
      </c>
      <c r="H512" s="68"/>
      <c r="I512" s="69">
        <f t="shared" ref="I512:I517" si="53">G512*H512</f>
        <v>0</v>
      </c>
    </row>
    <row r="513" spans="1:9">
      <c r="A513" s="21">
        <v>0</v>
      </c>
      <c r="B513" s="6" t="s">
        <v>3348</v>
      </c>
      <c r="C513" s="38" t="s">
        <v>3349</v>
      </c>
      <c r="D513" s="38" t="s">
        <v>126</v>
      </c>
      <c r="E513" s="54" t="s">
        <v>127</v>
      </c>
      <c r="F513" s="39">
        <v>0.28999999999999998</v>
      </c>
      <c r="G513" s="67">
        <f t="shared" si="52"/>
        <v>0.28999999999999998</v>
      </c>
      <c r="H513" s="68"/>
      <c r="I513" s="69">
        <f t="shared" si="53"/>
        <v>0</v>
      </c>
    </row>
    <row r="514" spans="1:9">
      <c r="A514" s="21">
        <v>0</v>
      </c>
      <c r="B514" s="6" t="s">
        <v>3350</v>
      </c>
      <c r="C514" s="38" t="s">
        <v>3349</v>
      </c>
      <c r="D514" s="38" t="s">
        <v>129</v>
      </c>
      <c r="E514" s="54" t="s">
        <v>127</v>
      </c>
      <c r="F514" s="39">
        <v>0.27</v>
      </c>
      <c r="G514" s="67">
        <f t="shared" si="52"/>
        <v>0.27</v>
      </c>
      <c r="H514" s="68"/>
      <c r="I514" s="69">
        <f t="shared" si="53"/>
        <v>0</v>
      </c>
    </row>
    <row r="515" spans="1:9">
      <c r="A515" s="21">
        <v>0</v>
      </c>
      <c r="B515" s="6" t="s">
        <v>3351</v>
      </c>
      <c r="C515" s="38" t="s">
        <v>3349</v>
      </c>
      <c r="D515" s="38" t="s">
        <v>131</v>
      </c>
      <c r="E515" s="54" t="s">
        <v>127</v>
      </c>
      <c r="F515" s="39">
        <v>0.27</v>
      </c>
      <c r="G515" s="67">
        <f t="shared" si="52"/>
        <v>0.27</v>
      </c>
      <c r="H515" s="68"/>
      <c r="I515" s="69">
        <f t="shared" si="53"/>
        <v>0</v>
      </c>
    </row>
    <row r="516" spans="1:9">
      <c r="A516" s="21">
        <v>0</v>
      </c>
      <c r="B516" s="6" t="s">
        <v>3352</v>
      </c>
      <c r="C516" s="38" t="s">
        <v>3349</v>
      </c>
      <c r="D516" s="38" t="s">
        <v>133</v>
      </c>
      <c r="E516" s="54" t="s">
        <v>127</v>
      </c>
      <c r="F516" s="39">
        <v>0.27</v>
      </c>
      <c r="G516" s="67">
        <f t="shared" si="52"/>
        <v>0.27</v>
      </c>
      <c r="H516" s="68"/>
      <c r="I516" s="69">
        <f t="shared" si="53"/>
        <v>0</v>
      </c>
    </row>
    <row r="517" spans="1:9">
      <c r="A517" s="21">
        <v>0</v>
      </c>
      <c r="B517" s="6" t="s">
        <v>3353</v>
      </c>
      <c r="C517" s="38" t="s">
        <v>3349</v>
      </c>
      <c r="D517" s="38" t="s">
        <v>135</v>
      </c>
      <c r="E517" s="54" t="s">
        <v>127</v>
      </c>
      <c r="F517" s="39">
        <v>0.27</v>
      </c>
      <c r="G517" s="67">
        <f t="shared" si="52"/>
        <v>0.27</v>
      </c>
      <c r="H517" s="68"/>
      <c r="I517" s="69">
        <f t="shared" si="53"/>
        <v>0</v>
      </c>
    </row>
    <row r="518" spans="1:9" ht="12.5" thickBot="1">
      <c r="A518" s="21"/>
      <c r="B518" s="40"/>
      <c r="C518" s="38"/>
      <c r="D518" s="38"/>
      <c r="E518" s="54"/>
      <c r="F518" s="39"/>
      <c r="G518" s="67"/>
      <c r="H518" s="68"/>
      <c r="I518" s="69"/>
    </row>
    <row r="519" spans="1:9">
      <c r="A519" s="21"/>
      <c r="B519" s="301" t="s">
        <v>3586</v>
      </c>
      <c r="C519" s="302"/>
      <c r="D519" s="302"/>
      <c r="E519" s="302"/>
      <c r="F519" s="302"/>
      <c r="G519" s="67"/>
      <c r="H519" s="68"/>
      <c r="I519" s="69"/>
    </row>
    <row r="520" spans="1:9">
      <c r="A520" s="21"/>
      <c r="B520" s="40" t="s">
        <v>3587</v>
      </c>
      <c r="C520" s="38"/>
      <c r="D520" s="38"/>
      <c r="E520" s="54"/>
      <c r="F520" s="39"/>
      <c r="G520" s="67"/>
      <c r="H520" s="68"/>
      <c r="I520" s="69"/>
    </row>
    <row r="521" spans="1:9">
      <c r="A521" s="21">
        <v>0</v>
      </c>
      <c r="B521" s="6" t="s">
        <v>3223</v>
      </c>
      <c r="C521" s="38" t="s">
        <v>3224</v>
      </c>
      <c r="D521" s="38" t="s">
        <v>131</v>
      </c>
      <c r="E521" s="54" t="s">
        <v>127</v>
      </c>
      <c r="F521" s="39">
        <v>0.26</v>
      </c>
      <c r="G521" s="67">
        <f t="shared" ref="G521:G527" si="54">F521*(1-Скидка_SUNMIGHT)</f>
        <v>0.26</v>
      </c>
      <c r="H521" s="68"/>
      <c r="I521" s="69">
        <f t="shared" ref="I521:I527" si="55">G521*H521</f>
        <v>0</v>
      </c>
    </row>
    <row r="522" spans="1:9">
      <c r="A522" s="21">
        <v>0</v>
      </c>
      <c r="B522" s="6" t="s">
        <v>3225</v>
      </c>
      <c r="C522" s="38" t="s">
        <v>3224</v>
      </c>
      <c r="D522" s="38" t="s">
        <v>133</v>
      </c>
      <c r="E522" s="54" t="s">
        <v>127</v>
      </c>
      <c r="F522" s="39">
        <v>0.26</v>
      </c>
      <c r="G522" s="67">
        <f t="shared" si="54"/>
        <v>0.26</v>
      </c>
      <c r="H522" s="68"/>
      <c r="I522" s="69">
        <f t="shared" si="55"/>
        <v>0</v>
      </c>
    </row>
    <row r="523" spans="1:9">
      <c r="A523" s="21">
        <v>0</v>
      </c>
      <c r="B523" s="6" t="s">
        <v>3226</v>
      </c>
      <c r="C523" s="38" t="s">
        <v>3224</v>
      </c>
      <c r="D523" s="38" t="s">
        <v>135</v>
      </c>
      <c r="E523" s="54" t="s">
        <v>127</v>
      </c>
      <c r="F523" s="39">
        <v>0.26</v>
      </c>
      <c r="G523" s="67">
        <f t="shared" si="54"/>
        <v>0.26</v>
      </c>
      <c r="H523" s="68"/>
      <c r="I523" s="69">
        <f t="shared" si="55"/>
        <v>0</v>
      </c>
    </row>
    <row r="524" spans="1:9">
      <c r="A524" s="21">
        <v>0</v>
      </c>
      <c r="B524" s="6" t="s">
        <v>3227</v>
      </c>
      <c r="C524" s="38" t="s">
        <v>3224</v>
      </c>
      <c r="D524" s="38" t="s">
        <v>137</v>
      </c>
      <c r="E524" s="54" t="s">
        <v>127</v>
      </c>
      <c r="F524" s="39">
        <v>0.26</v>
      </c>
      <c r="G524" s="67">
        <f t="shared" si="54"/>
        <v>0.26</v>
      </c>
      <c r="H524" s="68"/>
      <c r="I524" s="69">
        <f t="shared" si="55"/>
        <v>0</v>
      </c>
    </row>
    <row r="525" spans="1:9">
      <c r="A525" s="21">
        <v>0</v>
      </c>
      <c r="B525" s="6" t="s">
        <v>3228</v>
      </c>
      <c r="C525" s="38" t="s">
        <v>3224</v>
      </c>
      <c r="D525" s="38" t="s">
        <v>139</v>
      </c>
      <c r="E525" s="54" t="s">
        <v>127</v>
      </c>
      <c r="F525" s="39">
        <v>0.26</v>
      </c>
      <c r="G525" s="67">
        <f t="shared" si="54"/>
        <v>0.26</v>
      </c>
      <c r="H525" s="68"/>
      <c r="I525" s="69">
        <f t="shared" si="55"/>
        <v>0</v>
      </c>
    </row>
    <row r="526" spans="1:9">
      <c r="A526" s="21">
        <v>0</v>
      </c>
      <c r="B526" s="6" t="s">
        <v>3229</v>
      </c>
      <c r="C526" s="38" t="s">
        <v>3224</v>
      </c>
      <c r="D526" s="38" t="s">
        <v>143</v>
      </c>
      <c r="E526" s="54" t="s">
        <v>127</v>
      </c>
      <c r="F526" s="39">
        <v>0.26</v>
      </c>
      <c r="G526" s="67">
        <f t="shared" si="54"/>
        <v>0.26</v>
      </c>
      <c r="H526" s="68"/>
      <c r="I526" s="69">
        <f t="shared" si="55"/>
        <v>0</v>
      </c>
    </row>
    <row r="527" spans="1:9">
      <c r="A527" s="21">
        <v>0</v>
      </c>
      <c r="B527" s="6" t="s">
        <v>3230</v>
      </c>
      <c r="C527" s="38" t="s">
        <v>3224</v>
      </c>
      <c r="D527" s="38" t="s">
        <v>147</v>
      </c>
      <c r="E527" s="54" t="s">
        <v>127</v>
      </c>
      <c r="F527" s="39">
        <v>0.26</v>
      </c>
      <c r="G527" s="67">
        <f t="shared" si="54"/>
        <v>0.26</v>
      </c>
      <c r="H527" s="68"/>
      <c r="I527" s="69">
        <f t="shared" si="55"/>
        <v>0</v>
      </c>
    </row>
    <row r="528" spans="1:9">
      <c r="A528" s="21"/>
      <c r="B528" s="6"/>
      <c r="C528" s="6"/>
      <c r="D528" s="6"/>
      <c r="E528" s="286"/>
      <c r="F528" s="7"/>
      <c r="G528" s="67"/>
      <c r="H528" s="68"/>
      <c r="I528" s="69"/>
    </row>
    <row r="529" spans="1:9">
      <c r="A529" s="21"/>
      <c r="B529" s="303" t="s">
        <v>3590</v>
      </c>
      <c r="C529" s="303"/>
      <c r="D529" s="303"/>
      <c r="E529" s="303"/>
      <c r="F529" s="303"/>
      <c r="G529" s="67"/>
      <c r="H529" s="68"/>
      <c r="I529" s="69"/>
    </row>
    <row r="530" spans="1:9">
      <c r="A530" s="21"/>
      <c r="B530" s="40" t="s">
        <v>547</v>
      </c>
      <c r="C530" s="38"/>
      <c r="D530" s="38"/>
      <c r="E530" s="54"/>
      <c r="F530" s="39"/>
      <c r="G530" s="67"/>
      <c r="H530" s="68"/>
      <c r="I530" s="69"/>
    </row>
    <row r="531" spans="1:9">
      <c r="A531" s="21">
        <v>0</v>
      </c>
      <c r="B531" s="6" t="s">
        <v>548</v>
      </c>
      <c r="C531" s="38" t="s">
        <v>3071</v>
      </c>
      <c r="D531" s="38" t="s">
        <v>549</v>
      </c>
      <c r="E531" s="54" t="s">
        <v>550</v>
      </c>
      <c r="F531" s="39">
        <v>1.34</v>
      </c>
      <c r="G531" s="67">
        <f>F531*(1-Скидка_SUNMIGHT)</f>
        <v>1.34</v>
      </c>
      <c r="H531" s="68"/>
      <c r="I531" s="69">
        <f>G531*H531</f>
        <v>0</v>
      </c>
    </row>
    <row r="532" spans="1:9">
      <c r="A532" s="21">
        <v>0</v>
      </c>
      <c r="B532" s="6" t="s">
        <v>551</v>
      </c>
      <c r="C532" s="38" t="s">
        <v>3072</v>
      </c>
      <c r="D532" s="38" t="s">
        <v>552</v>
      </c>
      <c r="E532" s="54" t="s">
        <v>550</v>
      </c>
      <c r="F532" s="39">
        <v>1.34</v>
      </c>
      <c r="G532" s="67">
        <f>F532*(1-Скидка_SUNMIGHT)</f>
        <v>1.34</v>
      </c>
      <c r="H532" s="68"/>
      <c r="I532" s="69">
        <f>G532*H532</f>
        <v>0</v>
      </c>
    </row>
    <row r="533" spans="1:9">
      <c r="A533" s="21">
        <v>0</v>
      </c>
      <c r="B533" s="6" t="s">
        <v>553</v>
      </c>
      <c r="C533" s="38" t="s">
        <v>3073</v>
      </c>
      <c r="D533" s="38" t="s">
        <v>554</v>
      </c>
      <c r="E533" s="54" t="s">
        <v>550</v>
      </c>
      <c r="F533" s="39">
        <v>1.34</v>
      </c>
      <c r="G533" s="67">
        <f>F533*(1-Скидка_SUNMIGHT)</f>
        <v>1.34</v>
      </c>
      <c r="H533" s="68"/>
      <c r="I533" s="69">
        <f>G533*H533</f>
        <v>0</v>
      </c>
    </row>
    <row r="534" spans="1:9">
      <c r="A534" s="21"/>
      <c r="B534" s="6"/>
      <c r="C534" s="38"/>
      <c r="D534" s="38"/>
      <c r="E534" s="54"/>
      <c r="F534" s="39"/>
      <c r="G534" s="67"/>
      <c r="H534" s="68"/>
      <c r="I534" s="69"/>
    </row>
    <row r="535" spans="1:9">
      <c r="A535" s="21">
        <v>0</v>
      </c>
      <c r="B535" s="6" t="s">
        <v>555</v>
      </c>
      <c r="C535" s="38" t="s">
        <v>3074</v>
      </c>
      <c r="D535" s="38" t="s">
        <v>549</v>
      </c>
      <c r="E535" s="54" t="s">
        <v>550</v>
      </c>
      <c r="F535" s="39">
        <v>1.3</v>
      </c>
      <c r="G535" s="67">
        <f>F535*(1-Скидка_SUNMIGHT)</f>
        <v>1.3</v>
      </c>
      <c r="H535" s="68"/>
      <c r="I535" s="69">
        <f>G535*H535</f>
        <v>0</v>
      </c>
    </row>
    <row r="536" spans="1:9">
      <c r="A536" s="21">
        <v>0</v>
      </c>
      <c r="B536" s="6" t="s">
        <v>556</v>
      </c>
      <c r="C536" s="38" t="s">
        <v>3075</v>
      </c>
      <c r="D536" s="38" t="s">
        <v>552</v>
      </c>
      <c r="E536" s="54" t="s">
        <v>550</v>
      </c>
      <c r="F536" s="39">
        <v>1.3</v>
      </c>
      <c r="G536" s="67">
        <f>F536*(1-Скидка_SUNMIGHT)</f>
        <v>1.3</v>
      </c>
      <c r="H536" s="68"/>
      <c r="I536" s="69">
        <f>G536*H536</f>
        <v>0</v>
      </c>
    </row>
    <row r="537" spans="1:9">
      <c r="A537" s="21">
        <v>0</v>
      </c>
      <c r="B537" s="6" t="s">
        <v>557</v>
      </c>
      <c r="C537" s="38" t="s">
        <v>3076</v>
      </c>
      <c r="D537" s="38" t="s">
        <v>554</v>
      </c>
      <c r="E537" s="54" t="s">
        <v>550</v>
      </c>
      <c r="F537" s="39">
        <v>1.3</v>
      </c>
      <c r="G537" s="67">
        <f>F537*(1-Скидка_SUNMIGHT)</f>
        <v>1.3</v>
      </c>
      <c r="H537" s="68"/>
      <c r="I537" s="69">
        <f>G537*H537</f>
        <v>0</v>
      </c>
    </row>
    <row r="538" spans="1:9" ht="12.5" thickBot="1">
      <c r="A538" s="21"/>
      <c r="B538" s="6"/>
      <c r="C538" s="38"/>
      <c r="D538" s="38"/>
      <c r="E538" s="54"/>
      <c r="F538" s="39"/>
      <c r="G538" s="67"/>
      <c r="H538" s="68"/>
      <c r="I538" s="69"/>
    </row>
    <row r="539" spans="1:9">
      <c r="A539" s="21"/>
      <c r="B539" s="301" t="s">
        <v>5047</v>
      </c>
      <c r="C539" s="302"/>
      <c r="D539" s="302"/>
      <c r="E539" s="302"/>
      <c r="F539" s="302"/>
      <c r="G539" s="67"/>
      <c r="H539" s="68"/>
      <c r="I539" s="69"/>
    </row>
    <row r="540" spans="1:9">
      <c r="A540" s="21"/>
      <c r="B540" s="40" t="s">
        <v>3591</v>
      </c>
      <c r="C540" s="57"/>
      <c r="D540" s="57"/>
      <c r="E540" s="57"/>
      <c r="F540" s="138"/>
      <c r="G540" s="67"/>
      <c r="H540" s="68"/>
      <c r="I540" s="69"/>
    </row>
    <row r="541" spans="1:9">
      <c r="A541" s="21">
        <v>0</v>
      </c>
      <c r="B541" s="6" t="s">
        <v>564</v>
      </c>
      <c r="C541" s="6" t="s">
        <v>3077</v>
      </c>
      <c r="D541" s="6" t="s">
        <v>558</v>
      </c>
      <c r="E541" s="58" t="s">
        <v>559</v>
      </c>
      <c r="F541" s="7">
        <v>1.81</v>
      </c>
      <c r="G541" s="67">
        <f t="shared" ref="G541:G547" si="56">F541*(1-Скидка_SUNMIGHT)</f>
        <v>1.81</v>
      </c>
      <c r="H541" s="68"/>
      <c r="I541" s="69">
        <f t="shared" ref="I541:I548" si="57">G541*H541</f>
        <v>0</v>
      </c>
    </row>
    <row r="542" spans="1:9">
      <c r="A542" s="21">
        <v>0</v>
      </c>
      <c r="B542" s="6" t="s">
        <v>565</v>
      </c>
      <c r="C542" s="6" t="s">
        <v>3077</v>
      </c>
      <c r="D542" s="6" t="s">
        <v>560</v>
      </c>
      <c r="E542" s="58" t="s">
        <v>559</v>
      </c>
      <c r="F542" s="7">
        <v>1.81</v>
      </c>
      <c r="G542" s="67">
        <f t="shared" si="56"/>
        <v>1.81</v>
      </c>
      <c r="H542" s="68"/>
      <c r="I542" s="69">
        <f t="shared" si="57"/>
        <v>0</v>
      </c>
    </row>
    <row r="543" spans="1:9">
      <c r="A543" s="21">
        <v>0</v>
      </c>
      <c r="B543" s="6" t="s">
        <v>566</v>
      </c>
      <c r="C543" s="6" t="s">
        <v>3077</v>
      </c>
      <c r="D543" s="6" t="s">
        <v>549</v>
      </c>
      <c r="E543" s="58" t="s">
        <v>559</v>
      </c>
      <c r="F543" s="7">
        <v>1.81</v>
      </c>
      <c r="G543" s="67">
        <f t="shared" si="56"/>
        <v>1.81</v>
      </c>
      <c r="H543" s="68"/>
      <c r="I543" s="69">
        <f t="shared" si="57"/>
        <v>0</v>
      </c>
    </row>
    <row r="544" spans="1:9">
      <c r="A544" s="21">
        <v>0</v>
      </c>
      <c r="B544" s="6" t="s">
        <v>567</v>
      </c>
      <c r="C544" s="6" t="s">
        <v>3077</v>
      </c>
      <c r="D544" s="6" t="s">
        <v>552</v>
      </c>
      <c r="E544" s="58" t="s">
        <v>559</v>
      </c>
      <c r="F544" s="7">
        <v>1.81</v>
      </c>
      <c r="G544" s="67">
        <f t="shared" si="56"/>
        <v>1.81</v>
      </c>
      <c r="H544" s="68"/>
      <c r="I544" s="69">
        <f t="shared" si="57"/>
        <v>0</v>
      </c>
    </row>
    <row r="545" spans="1:9">
      <c r="A545" s="21">
        <v>0</v>
      </c>
      <c r="B545" s="6" t="s">
        <v>568</v>
      </c>
      <c r="C545" s="6" t="s">
        <v>3077</v>
      </c>
      <c r="D545" s="6" t="s">
        <v>561</v>
      </c>
      <c r="E545" s="58" t="s">
        <v>559</v>
      </c>
      <c r="F545" s="7">
        <v>1.81</v>
      </c>
      <c r="G545" s="67">
        <f t="shared" si="56"/>
        <v>1.81</v>
      </c>
      <c r="H545" s="68"/>
      <c r="I545" s="69">
        <f t="shared" si="57"/>
        <v>0</v>
      </c>
    </row>
    <row r="546" spans="1:9">
      <c r="A546" s="21">
        <v>0</v>
      </c>
      <c r="B546" s="6" t="s">
        <v>569</v>
      </c>
      <c r="C546" s="6" t="s">
        <v>3077</v>
      </c>
      <c r="D546" s="6" t="s">
        <v>562</v>
      </c>
      <c r="E546" s="58" t="s">
        <v>559</v>
      </c>
      <c r="F546" s="7">
        <v>1.81</v>
      </c>
      <c r="G546" s="67">
        <f t="shared" si="56"/>
        <v>1.81</v>
      </c>
      <c r="H546" s="68"/>
      <c r="I546" s="69">
        <f t="shared" si="57"/>
        <v>0</v>
      </c>
    </row>
    <row r="547" spans="1:9">
      <c r="A547" s="21">
        <v>0</v>
      </c>
      <c r="B547" s="6" t="s">
        <v>570</v>
      </c>
      <c r="C547" s="6" t="s">
        <v>3077</v>
      </c>
      <c r="D547" s="6" t="s">
        <v>563</v>
      </c>
      <c r="E547" s="58" t="s">
        <v>559</v>
      </c>
      <c r="F547" s="7">
        <v>2.08</v>
      </c>
      <c r="G547" s="67">
        <f t="shared" si="56"/>
        <v>2.08</v>
      </c>
      <c r="H547" s="68"/>
      <c r="I547" s="69">
        <f t="shared" si="57"/>
        <v>0</v>
      </c>
    </row>
    <row r="548" spans="1:9">
      <c r="A548" s="21">
        <v>0</v>
      </c>
      <c r="B548" s="6" t="s">
        <v>3326</v>
      </c>
      <c r="C548" s="6" t="s">
        <v>3077</v>
      </c>
      <c r="D548" s="6" t="s">
        <v>3327</v>
      </c>
      <c r="E548" s="58" t="s">
        <v>559</v>
      </c>
      <c r="F548" s="7">
        <v>2.08</v>
      </c>
      <c r="G548" s="67">
        <f>F548*(1-Скидка_SUNMIGHT)</f>
        <v>2.08</v>
      </c>
      <c r="H548" s="68"/>
      <c r="I548" s="69">
        <f t="shared" si="57"/>
        <v>0</v>
      </c>
    </row>
    <row r="549" spans="1:9">
      <c r="A549" s="21"/>
      <c r="B549" s="6"/>
      <c r="C549" s="6"/>
      <c r="D549" s="6"/>
      <c r="E549" s="58"/>
      <c r="F549" s="7"/>
      <c r="G549" s="67"/>
      <c r="H549" s="68"/>
      <c r="I549" s="69"/>
    </row>
    <row r="550" spans="1:9">
      <c r="A550" s="21">
        <v>0</v>
      </c>
      <c r="B550" s="6" t="s">
        <v>571</v>
      </c>
      <c r="C550" s="6" t="s">
        <v>3078</v>
      </c>
      <c r="D550" s="6" t="s">
        <v>558</v>
      </c>
      <c r="E550" s="58" t="s">
        <v>559</v>
      </c>
      <c r="F550" s="7">
        <v>2.02</v>
      </c>
      <c r="G550" s="67">
        <f t="shared" ref="G550:G556" si="58">F550*(1-Скидка_SUNMIGHT)</f>
        <v>2.02</v>
      </c>
      <c r="H550" s="68"/>
      <c r="I550" s="69">
        <f t="shared" ref="I550:I557" si="59">G550*H550</f>
        <v>0</v>
      </c>
    </row>
    <row r="551" spans="1:9">
      <c r="A551" s="21">
        <v>0</v>
      </c>
      <c r="B551" s="6" t="s">
        <v>572</v>
      </c>
      <c r="C551" s="6" t="s">
        <v>3078</v>
      </c>
      <c r="D551" s="6" t="s">
        <v>560</v>
      </c>
      <c r="E551" s="58" t="s">
        <v>559</v>
      </c>
      <c r="F551" s="7">
        <v>2.02</v>
      </c>
      <c r="G551" s="67">
        <f t="shared" si="58"/>
        <v>2.02</v>
      </c>
      <c r="H551" s="68"/>
      <c r="I551" s="69">
        <f t="shared" si="59"/>
        <v>0</v>
      </c>
    </row>
    <row r="552" spans="1:9">
      <c r="A552" s="21">
        <v>0</v>
      </c>
      <c r="B552" s="6" t="s">
        <v>573</v>
      </c>
      <c r="C552" s="6" t="s">
        <v>3078</v>
      </c>
      <c r="D552" s="6" t="s">
        <v>549</v>
      </c>
      <c r="E552" s="58" t="s">
        <v>559</v>
      </c>
      <c r="F552" s="7">
        <v>2.02</v>
      </c>
      <c r="G552" s="67">
        <f t="shared" si="58"/>
        <v>2.02</v>
      </c>
      <c r="H552" s="68"/>
      <c r="I552" s="69">
        <f t="shared" si="59"/>
        <v>0</v>
      </c>
    </row>
    <row r="553" spans="1:9">
      <c r="A553" s="21">
        <v>0</v>
      </c>
      <c r="B553" s="6" t="s">
        <v>574</v>
      </c>
      <c r="C553" s="6" t="s">
        <v>3078</v>
      </c>
      <c r="D553" s="6" t="s">
        <v>552</v>
      </c>
      <c r="E553" s="58" t="s">
        <v>559</v>
      </c>
      <c r="F553" s="7">
        <v>2.02</v>
      </c>
      <c r="G553" s="67">
        <f t="shared" si="58"/>
        <v>2.02</v>
      </c>
      <c r="H553" s="68"/>
      <c r="I553" s="69">
        <f t="shared" si="59"/>
        <v>0</v>
      </c>
    </row>
    <row r="554" spans="1:9">
      <c r="A554" s="21">
        <v>0</v>
      </c>
      <c r="B554" s="6" t="s">
        <v>575</v>
      </c>
      <c r="C554" s="6" t="s">
        <v>3078</v>
      </c>
      <c r="D554" s="6" t="s">
        <v>561</v>
      </c>
      <c r="E554" s="58" t="s">
        <v>559</v>
      </c>
      <c r="F554" s="7">
        <v>2.02</v>
      </c>
      <c r="G554" s="67">
        <f t="shared" si="58"/>
        <v>2.02</v>
      </c>
      <c r="H554" s="68"/>
      <c r="I554" s="69">
        <f t="shared" si="59"/>
        <v>0</v>
      </c>
    </row>
    <row r="555" spans="1:9">
      <c r="A555" s="21">
        <v>0</v>
      </c>
      <c r="B555" s="6" t="s">
        <v>576</v>
      </c>
      <c r="C555" s="6" t="s">
        <v>3078</v>
      </c>
      <c r="D555" s="6" t="s">
        <v>562</v>
      </c>
      <c r="E555" s="58" t="s">
        <v>559</v>
      </c>
      <c r="F555" s="7">
        <v>2.02</v>
      </c>
      <c r="G555" s="67">
        <f t="shared" si="58"/>
        <v>2.02</v>
      </c>
      <c r="H555" s="68"/>
      <c r="I555" s="69">
        <f t="shared" si="59"/>
        <v>0</v>
      </c>
    </row>
    <row r="556" spans="1:9">
      <c r="A556" s="21">
        <v>0</v>
      </c>
      <c r="B556" s="6" t="s">
        <v>577</v>
      </c>
      <c r="C556" s="6" t="s">
        <v>3078</v>
      </c>
      <c r="D556" s="6" t="s">
        <v>563</v>
      </c>
      <c r="E556" s="58" t="s">
        <v>559</v>
      </c>
      <c r="F556" s="7">
        <v>2.41</v>
      </c>
      <c r="G556" s="67">
        <f t="shared" si="58"/>
        <v>2.41</v>
      </c>
      <c r="H556" s="68"/>
      <c r="I556" s="69">
        <f t="shared" si="59"/>
        <v>0</v>
      </c>
    </row>
    <row r="557" spans="1:9">
      <c r="A557" s="21">
        <v>0</v>
      </c>
      <c r="B557" s="6" t="s">
        <v>3328</v>
      </c>
      <c r="C557" s="6" t="s">
        <v>3078</v>
      </c>
      <c r="D557" s="6" t="s">
        <v>3327</v>
      </c>
      <c r="E557" s="58" t="s">
        <v>559</v>
      </c>
      <c r="F557" s="7">
        <v>2.41</v>
      </c>
      <c r="G557" s="67">
        <f>F557*(1-Скидка_SUNMIGHT)</f>
        <v>2.41</v>
      </c>
      <c r="H557" s="68"/>
      <c r="I557" s="69">
        <f t="shared" si="59"/>
        <v>0</v>
      </c>
    </row>
    <row r="558" spans="1:9">
      <c r="A558" s="231"/>
      <c r="B558" s="6"/>
      <c r="C558" s="6"/>
      <c r="D558" s="6"/>
      <c r="E558" s="58"/>
      <c r="F558" s="7"/>
      <c r="G558" s="67"/>
      <c r="H558" s="68"/>
      <c r="I558" s="69"/>
    </row>
    <row r="559" spans="1:9">
      <c r="A559" s="21">
        <v>0</v>
      </c>
      <c r="B559" s="6" t="s">
        <v>4996</v>
      </c>
      <c r="C559" s="6" t="s">
        <v>4997</v>
      </c>
      <c r="D559" s="6" t="s">
        <v>4998</v>
      </c>
      <c r="E559" s="58" t="s">
        <v>559</v>
      </c>
      <c r="F559" s="7">
        <v>2.2599999999999998</v>
      </c>
      <c r="G559" s="67">
        <f>F559*(1-Скидка_SUNMIGHT)</f>
        <v>2.2599999999999998</v>
      </c>
      <c r="H559" s="68"/>
      <c r="I559" s="69">
        <f>G559*H559</f>
        <v>0</v>
      </c>
    </row>
    <row r="560" spans="1:9" ht="12.5" thickBot="1">
      <c r="A560" s="231"/>
      <c r="B560" s="6"/>
      <c r="C560" s="6"/>
      <c r="D560" s="6"/>
      <c r="E560" s="58"/>
      <c r="F560" s="7"/>
      <c r="G560" s="67"/>
      <c r="H560" s="68"/>
      <c r="I560" s="69"/>
    </row>
    <row r="561" spans="1:9">
      <c r="A561" s="21"/>
      <c r="B561" s="301" t="s">
        <v>3588</v>
      </c>
      <c r="C561" s="302"/>
      <c r="D561" s="302"/>
      <c r="E561" s="302"/>
      <c r="F561" s="302"/>
      <c r="G561" s="67"/>
      <c r="H561" s="68"/>
      <c r="I561" s="69"/>
    </row>
    <row r="562" spans="1:9">
      <c r="A562" s="21"/>
      <c r="B562" s="40" t="s">
        <v>3589</v>
      </c>
      <c r="C562" s="173"/>
      <c r="D562" s="174"/>
      <c r="E562" s="174"/>
      <c r="F562" s="39"/>
      <c r="G562" s="67"/>
      <c r="H562" s="68"/>
      <c r="I562" s="69"/>
    </row>
    <row r="563" spans="1:9">
      <c r="A563" s="21">
        <v>0</v>
      </c>
      <c r="B563" s="6" t="s">
        <v>522</v>
      </c>
      <c r="C563" s="4" t="s">
        <v>523</v>
      </c>
      <c r="D563" s="4" t="s">
        <v>124</v>
      </c>
      <c r="E563" s="54" t="s">
        <v>478</v>
      </c>
      <c r="F563" s="39">
        <v>0.54</v>
      </c>
      <c r="G563" s="67">
        <f t="shared" ref="G563:G586" si="60">F563*(1-Скидка_SUNMIGHT)</f>
        <v>0.54</v>
      </c>
      <c r="H563" s="68"/>
      <c r="I563" s="69">
        <f t="shared" ref="I563:I588" si="61">G563*H563</f>
        <v>0</v>
      </c>
    </row>
    <row r="564" spans="1:9">
      <c r="A564" s="21">
        <v>0</v>
      </c>
      <c r="B564" s="6" t="s">
        <v>524</v>
      </c>
      <c r="C564" s="6" t="s">
        <v>523</v>
      </c>
      <c r="D564" s="6" t="s">
        <v>126</v>
      </c>
      <c r="E564" s="54" t="s">
        <v>478</v>
      </c>
      <c r="F564" s="39">
        <v>0.51</v>
      </c>
      <c r="G564" s="67">
        <f t="shared" si="60"/>
        <v>0.51</v>
      </c>
      <c r="H564" s="68"/>
      <c r="I564" s="69">
        <f t="shared" si="61"/>
        <v>0</v>
      </c>
    </row>
    <row r="565" spans="1:9">
      <c r="A565" s="21">
        <v>0</v>
      </c>
      <c r="B565" s="6" t="s">
        <v>525</v>
      </c>
      <c r="C565" s="6" t="s">
        <v>523</v>
      </c>
      <c r="D565" s="6" t="s">
        <v>129</v>
      </c>
      <c r="E565" s="54" t="s">
        <v>279</v>
      </c>
      <c r="F565" s="39">
        <v>0.5</v>
      </c>
      <c r="G565" s="67">
        <f t="shared" si="60"/>
        <v>0.5</v>
      </c>
      <c r="H565" s="68"/>
      <c r="I565" s="69">
        <f t="shared" si="61"/>
        <v>0</v>
      </c>
    </row>
    <row r="566" spans="1:9">
      <c r="A566" s="21">
        <v>0</v>
      </c>
      <c r="B566" s="6" t="s">
        <v>526</v>
      </c>
      <c r="C566" s="6" t="s">
        <v>523</v>
      </c>
      <c r="D566" s="6" t="s">
        <v>131</v>
      </c>
      <c r="E566" s="54" t="s">
        <v>279</v>
      </c>
      <c r="F566" s="39">
        <v>0.46</v>
      </c>
      <c r="G566" s="67">
        <f t="shared" si="60"/>
        <v>0.46</v>
      </c>
      <c r="H566" s="68"/>
      <c r="I566" s="69">
        <f t="shared" si="61"/>
        <v>0</v>
      </c>
    </row>
    <row r="567" spans="1:9">
      <c r="A567" s="21">
        <v>0</v>
      </c>
      <c r="B567" s="6" t="s">
        <v>527</v>
      </c>
      <c r="C567" s="6" t="s">
        <v>523</v>
      </c>
      <c r="D567" s="6" t="s">
        <v>133</v>
      </c>
      <c r="E567" s="54" t="s">
        <v>279</v>
      </c>
      <c r="F567" s="39">
        <v>0.44</v>
      </c>
      <c r="G567" s="67">
        <f t="shared" si="60"/>
        <v>0.44</v>
      </c>
      <c r="H567" s="68"/>
      <c r="I567" s="69">
        <f t="shared" si="61"/>
        <v>0</v>
      </c>
    </row>
    <row r="568" spans="1:9">
      <c r="A568" s="21">
        <v>0</v>
      </c>
      <c r="B568" s="6" t="s">
        <v>528</v>
      </c>
      <c r="C568" s="6" t="s">
        <v>523</v>
      </c>
      <c r="D568" s="6" t="s">
        <v>135</v>
      </c>
      <c r="E568" s="54" t="s">
        <v>279</v>
      </c>
      <c r="F568" s="39">
        <v>0.44</v>
      </c>
      <c r="G568" s="67">
        <f t="shared" si="60"/>
        <v>0.44</v>
      </c>
      <c r="H568" s="68"/>
      <c r="I568" s="69">
        <f t="shared" si="61"/>
        <v>0</v>
      </c>
    </row>
    <row r="569" spans="1:9">
      <c r="A569" s="21">
        <v>0</v>
      </c>
      <c r="B569" s="6" t="s">
        <v>529</v>
      </c>
      <c r="C569" s="6" t="s">
        <v>523</v>
      </c>
      <c r="D569" s="6" t="s">
        <v>137</v>
      </c>
      <c r="E569" s="54" t="s">
        <v>279</v>
      </c>
      <c r="F569" s="39">
        <v>0.44</v>
      </c>
      <c r="G569" s="67">
        <f t="shared" si="60"/>
        <v>0.44</v>
      </c>
      <c r="H569" s="68"/>
      <c r="I569" s="69">
        <f t="shared" si="61"/>
        <v>0</v>
      </c>
    </row>
    <row r="570" spans="1:9">
      <c r="A570" s="21">
        <v>0</v>
      </c>
      <c r="B570" s="6" t="s">
        <v>530</v>
      </c>
      <c r="C570" s="6" t="s">
        <v>523</v>
      </c>
      <c r="D570" s="6" t="s">
        <v>139</v>
      </c>
      <c r="E570" s="54" t="s">
        <v>279</v>
      </c>
      <c r="F570" s="39">
        <v>0.44</v>
      </c>
      <c r="G570" s="67">
        <f t="shared" si="60"/>
        <v>0.44</v>
      </c>
      <c r="H570" s="68"/>
      <c r="I570" s="69">
        <f t="shared" si="61"/>
        <v>0</v>
      </c>
    </row>
    <row r="571" spans="1:9">
      <c r="A571" s="21">
        <v>0</v>
      </c>
      <c r="B571" s="6" t="s">
        <v>531</v>
      </c>
      <c r="C571" s="6" t="s">
        <v>523</v>
      </c>
      <c r="D571" s="6" t="s">
        <v>141</v>
      </c>
      <c r="E571" s="54" t="s">
        <v>279</v>
      </c>
      <c r="F571" s="39">
        <v>0.44</v>
      </c>
      <c r="G571" s="67">
        <f t="shared" si="60"/>
        <v>0.44</v>
      </c>
      <c r="H571" s="68"/>
      <c r="I571" s="69">
        <f t="shared" si="61"/>
        <v>0</v>
      </c>
    </row>
    <row r="572" spans="1:9">
      <c r="A572" s="21">
        <v>0</v>
      </c>
      <c r="B572" s="6" t="s">
        <v>532</v>
      </c>
      <c r="C572" s="6" t="s">
        <v>523</v>
      </c>
      <c r="D572" s="6" t="s">
        <v>143</v>
      </c>
      <c r="E572" s="54" t="s">
        <v>279</v>
      </c>
      <c r="F572" s="39">
        <v>0.44</v>
      </c>
      <c r="G572" s="67">
        <f t="shared" si="60"/>
        <v>0.44</v>
      </c>
      <c r="H572" s="68"/>
      <c r="I572" s="69">
        <f t="shared" si="61"/>
        <v>0</v>
      </c>
    </row>
    <row r="573" spans="1:9">
      <c r="A573" s="21">
        <v>0</v>
      </c>
      <c r="B573" s="6" t="s">
        <v>533</v>
      </c>
      <c r="C573" s="6" t="s">
        <v>523</v>
      </c>
      <c r="D573" s="6" t="s">
        <v>145</v>
      </c>
      <c r="E573" s="54" t="s">
        <v>279</v>
      </c>
      <c r="F573" s="39">
        <v>0.44</v>
      </c>
      <c r="G573" s="67">
        <f t="shared" si="60"/>
        <v>0.44</v>
      </c>
      <c r="H573" s="68"/>
      <c r="I573" s="69">
        <f t="shared" si="61"/>
        <v>0</v>
      </c>
    </row>
    <row r="574" spans="1:9">
      <c r="A574" s="21">
        <v>0</v>
      </c>
      <c r="B574" s="6" t="s">
        <v>534</v>
      </c>
      <c r="C574" s="6" t="s">
        <v>523</v>
      </c>
      <c r="D574" s="6" t="s">
        <v>147</v>
      </c>
      <c r="E574" s="54" t="s">
        <v>279</v>
      </c>
      <c r="F574" s="39">
        <v>0.44</v>
      </c>
      <c r="G574" s="67">
        <f t="shared" si="60"/>
        <v>0.44</v>
      </c>
      <c r="H574" s="68"/>
      <c r="I574" s="69">
        <f t="shared" si="61"/>
        <v>0</v>
      </c>
    </row>
    <row r="575" spans="1:9">
      <c r="A575" s="21">
        <v>0</v>
      </c>
      <c r="B575" s="6" t="s">
        <v>535</v>
      </c>
      <c r="C575" s="6" t="s">
        <v>523</v>
      </c>
      <c r="D575" s="6" t="s">
        <v>149</v>
      </c>
      <c r="E575" s="54" t="s">
        <v>279</v>
      </c>
      <c r="F575" s="39">
        <v>0.44</v>
      </c>
      <c r="G575" s="67">
        <f t="shared" si="60"/>
        <v>0.44</v>
      </c>
      <c r="H575" s="68"/>
      <c r="I575" s="69">
        <f t="shared" si="61"/>
        <v>0</v>
      </c>
    </row>
    <row r="576" spans="1:9">
      <c r="A576" s="21">
        <v>0</v>
      </c>
      <c r="B576" s="6" t="s">
        <v>536</v>
      </c>
      <c r="C576" s="6" t="s">
        <v>523</v>
      </c>
      <c r="D576" s="6" t="s">
        <v>151</v>
      </c>
      <c r="E576" s="54" t="s">
        <v>279</v>
      </c>
      <c r="F576" s="39">
        <v>0.44</v>
      </c>
      <c r="G576" s="67">
        <f t="shared" si="60"/>
        <v>0.44</v>
      </c>
      <c r="H576" s="68"/>
      <c r="I576" s="69">
        <f t="shared" si="61"/>
        <v>0</v>
      </c>
    </row>
    <row r="577" spans="1:9">
      <c r="A577" s="21">
        <v>0</v>
      </c>
      <c r="B577" s="6" t="s">
        <v>537</v>
      </c>
      <c r="C577" s="6" t="s">
        <v>523</v>
      </c>
      <c r="D577" s="6" t="s">
        <v>152</v>
      </c>
      <c r="E577" s="54" t="s">
        <v>279</v>
      </c>
      <c r="F577" s="39">
        <v>0.44</v>
      </c>
      <c r="G577" s="67">
        <f t="shared" si="60"/>
        <v>0.44</v>
      </c>
      <c r="H577" s="68"/>
      <c r="I577" s="69">
        <f t="shared" si="61"/>
        <v>0</v>
      </c>
    </row>
    <row r="578" spans="1:9">
      <c r="A578" s="21">
        <v>0</v>
      </c>
      <c r="B578" s="6" t="s">
        <v>539</v>
      </c>
      <c r="C578" s="6" t="s">
        <v>538</v>
      </c>
      <c r="D578" s="6" t="s">
        <v>153</v>
      </c>
      <c r="E578" s="54" t="s">
        <v>279</v>
      </c>
      <c r="F578" s="39">
        <v>0.49</v>
      </c>
      <c r="G578" s="67">
        <f t="shared" si="60"/>
        <v>0.49</v>
      </c>
      <c r="H578" s="68"/>
      <c r="I578" s="69">
        <f t="shared" si="61"/>
        <v>0</v>
      </c>
    </row>
    <row r="579" spans="1:9">
      <c r="A579" s="21">
        <v>0</v>
      </c>
      <c r="B579" s="6" t="s">
        <v>540</v>
      </c>
      <c r="C579" s="6" t="s">
        <v>538</v>
      </c>
      <c r="D579" s="6" t="s">
        <v>154</v>
      </c>
      <c r="E579" s="54" t="s">
        <v>279</v>
      </c>
      <c r="F579" s="39">
        <v>0.49</v>
      </c>
      <c r="G579" s="67">
        <f t="shared" si="60"/>
        <v>0.49</v>
      </c>
      <c r="H579" s="68"/>
      <c r="I579" s="69">
        <f t="shared" si="61"/>
        <v>0</v>
      </c>
    </row>
    <row r="580" spans="1:9">
      <c r="A580" s="21">
        <v>0</v>
      </c>
      <c r="B580" s="6" t="s">
        <v>541</v>
      </c>
      <c r="C580" s="6" t="s">
        <v>538</v>
      </c>
      <c r="D580" s="6" t="s">
        <v>155</v>
      </c>
      <c r="E580" s="54" t="s">
        <v>279</v>
      </c>
      <c r="F580" s="39">
        <v>0.54</v>
      </c>
      <c r="G580" s="67">
        <f t="shared" si="60"/>
        <v>0.54</v>
      </c>
      <c r="H580" s="68"/>
      <c r="I580" s="69">
        <f t="shared" si="61"/>
        <v>0</v>
      </c>
    </row>
    <row r="581" spans="1:9">
      <c r="A581" s="21">
        <v>0</v>
      </c>
      <c r="B581" s="6" t="s">
        <v>542</v>
      </c>
      <c r="C581" s="6" t="s">
        <v>538</v>
      </c>
      <c r="D581" s="6" t="s">
        <v>156</v>
      </c>
      <c r="E581" s="54" t="s">
        <v>279</v>
      </c>
      <c r="F581" s="39">
        <v>0.54</v>
      </c>
      <c r="G581" s="67">
        <f t="shared" si="60"/>
        <v>0.54</v>
      </c>
      <c r="H581" s="68"/>
      <c r="I581" s="69">
        <f t="shared" si="61"/>
        <v>0</v>
      </c>
    </row>
    <row r="582" spans="1:9">
      <c r="A582" s="21">
        <v>0</v>
      </c>
      <c r="B582" s="6" t="s">
        <v>3498</v>
      </c>
      <c r="C582" s="6" t="s">
        <v>538</v>
      </c>
      <c r="D582" s="6" t="s">
        <v>3499</v>
      </c>
      <c r="E582" s="54" t="s">
        <v>279</v>
      </c>
      <c r="F582" s="39">
        <v>0.62</v>
      </c>
      <c r="G582" s="67">
        <f>F582*(1-Скидка_SUNMIGHT)</f>
        <v>0.62</v>
      </c>
      <c r="H582" s="68"/>
      <c r="I582" s="69">
        <f t="shared" si="61"/>
        <v>0</v>
      </c>
    </row>
    <row r="583" spans="1:9">
      <c r="A583" s="21">
        <v>0</v>
      </c>
      <c r="B583" s="6" t="s">
        <v>3500</v>
      </c>
      <c r="C583" s="6" t="s">
        <v>538</v>
      </c>
      <c r="D583" s="6" t="s">
        <v>3501</v>
      </c>
      <c r="E583" s="54" t="s">
        <v>279</v>
      </c>
      <c r="F583" s="39">
        <v>0.71</v>
      </c>
      <c r="G583" s="67">
        <f>F583*(1-Скидка_SUNMIGHT)</f>
        <v>0.71</v>
      </c>
      <c r="H583" s="68"/>
      <c r="I583" s="69">
        <f t="shared" si="61"/>
        <v>0</v>
      </c>
    </row>
    <row r="584" spans="1:9">
      <c r="A584" s="231"/>
      <c r="B584" s="6"/>
      <c r="C584" s="6"/>
      <c r="D584" s="6"/>
      <c r="E584" s="54"/>
      <c r="F584" s="39"/>
      <c r="G584" s="67"/>
      <c r="H584" s="68"/>
      <c r="I584" s="69"/>
    </row>
    <row r="585" spans="1:9">
      <c r="A585" s="21">
        <v>0</v>
      </c>
      <c r="B585" s="6" t="s">
        <v>543</v>
      </c>
      <c r="C585" s="6" t="s">
        <v>544</v>
      </c>
      <c r="D585" s="6" t="s">
        <v>155</v>
      </c>
      <c r="E585" s="54" t="s">
        <v>545</v>
      </c>
      <c r="F585" s="39">
        <v>0.3</v>
      </c>
      <c r="G585" s="67">
        <f t="shared" si="60"/>
        <v>0.3</v>
      </c>
      <c r="H585" s="68"/>
      <c r="I585" s="69">
        <f t="shared" si="61"/>
        <v>0</v>
      </c>
    </row>
    <row r="586" spans="1:9">
      <c r="A586" s="21">
        <v>0</v>
      </c>
      <c r="B586" s="6" t="s">
        <v>546</v>
      </c>
      <c r="C586" s="38" t="s">
        <v>544</v>
      </c>
      <c r="D586" s="38" t="s">
        <v>156</v>
      </c>
      <c r="E586" s="54" t="s">
        <v>545</v>
      </c>
      <c r="F586" s="39">
        <v>0.3</v>
      </c>
      <c r="G586" s="67">
        <f t="shared" si="60"/>
        <v>0.3</v>
      </c>
      <c r="H586" s="68"/>
      <c r="I586" s="69">
        <f t="shared" si="61"/>
        <v>0</v>
      </c>
    </row>
    <row r="587" spans="1:9">
      <c r="A587" s="21">
        <v>0</v>
      </c>
      <c r="B587" s="6" t="s">
        <v>3502</v>
      </c>
      <c r="C587" s="38" t="s">
        <v>544</v>
      </c>
      <c r="D587" s="38" t="s">
        <v>3499</v>
      </c>
      <c r="E587" s="54" t="s">
        <v>545</v>
      </c>
      <c r="F587" s="39">
        <v>0.34</v>
      </c>
      <c r="G587" s="67">
        <f>F587*(1-Скидка_SUNMIGHT)</f>
        <v>0.34</v>
      </c>
      <c r="H587" s="68"/>
      <c r="I587" s="69">
        <f t="shared" si="61"/>
        <v>0</v>
      </c>
    </row>
    <row r="588" spans="1:9">
      <c r="A588" s="21">
        <v>0</v>
      </c>
      <c r="B588" s="6" t="s">
        <v>3503</v>
      </c>
      <c r="C588" s="38" t="s">
        <v>544</v>
      </c>
      <c r="D588" s="38" t="s">
        <v>3501</v>
      </c>
      <c r="E588" s="54" t="s">
        <v>545</v>
      </c>
      <c r="F588" s="39">
        <v>0.39</v>
      </c>
      <c r="G588" s="67">
        <f>F588*(1-Скидка_SUNMIGHT)</f>
        <v>0.39</v>
      </c>
      <c r="H588" s="68"/>
      <c r="I588" s="69">
        <f t="shared" si="61"/>
        <v>0</v>
      </c>
    </row>
    <row r="589" spans="1:9">
      <c r="A589" s="21"/>
      <c r="B589" s="6"/>
      <c r="C589" s="6"/>
      <c r="D589" s="6"/>
      <c r="E589" s="286"/>
      <c r="F589" s="7"/>
      <c r="G589" s="67"/>
      <c r="H589" s="68"/>
      <c r="I589" s="69"/>
    </row>
    <row r="590" spans="1:9">
      <c r="A590" s="21"/>
      <c r="B590" s="304" t="s">
        <v>3592</v>
      </c>
      <c r="C590" s="305"/>
      <c r="D590" s="305"/>
      <c r="E590" s="305"/>
      <c r="F590" s="305"/>
      <c r="G590" s="294"/>
      <c r="H590" s="93"/>
      <c r="I590" s="84"/>
    </row>
    <row r="591" spans="1:9">
      <c r="A591" s="21"/>
      <c r="B591" s="40" t="s">
        <v>3593</v>
      </c>
      <c r="C591" s="172"/>
      <c r="D591" s="172"/>
      <c r="E591" s="54"/>
      <c r="F591" s="172"/>
      <c r="G591" s="67"/>
      <c r="H591" s="68"/>
      <c r="I591" s="69"/>
    </row>
    <row r="592" spans="1:9">
      <c r="A592" s="21">
        <v>0</v>
      </c>
      <c r="B592" s="6" t="s">
        <v>580</v>
      </c>
      <c r="C592" s="4" t="s">
        <v>581</v>
      </c>
      <c r="D592" s="4" t="s">
        <v>582</v>
      </c>
      <c r="E592" s="54" t="s">
        <v>583</v>
      </c>
      <c r="F592" s="5">
        <v>1.27</v>
      </c>
      <c r="G592" s="67">
        <f t="shared" ref="G592:G605" si="62">F592*(1-Скидка_SUNMIGHT)</f>
        <v>1.27</v>
      </c>
      <c r="H592" s="68"/>
      <c r="I592" s="69">
        <f t="shared" ref="I592:I605" si="63">G592*H592</f>
        <v>0</v>
      </c>
    </row>
    <row r="593" spans="1:9">
      <c r="A593" s="21">
        <v>0</v>
      </c>
      <c r="B593" s="6" t="s">
        <v>584</v>
      </c>
      <c r="C593" s="4" t="s">
        <v>581</v>
      </c>
      <c r="D593" s="4" t="s">
        <v>585</v>
      </c>
      <c r="E593" s="54" t="s">
        <v>583</v>
      </c>
      <c r="F593" s="5">
        <v>1.25</v>
      </c>
      <c r="G593" s="67">
        <f t="shared" si="62"/>
        <v>1.25</v>
      </c>
      <c r="H593" s="68"/>
      <c r="I593" s="69">
        <f t="shared" si="63"/>
        <v>0</v>
      </c>
    </row>
    <row r="594" spans="1:9">
      <c r="A594" s="21">
        <v>0</v>
      </c>
      <c r="B594" s="6" t="s">
        <v>586</v>
      </c>
      <c r="C594" s="4" t="s">
        <v>581</v>
      </c>
      <c r="D594" s="4" t="s">
        <v>587</v>
      </c>
      <c r="E594" s="54" t="s">
        <v>583</v>
      </c>
      <c r="F594" s="5">
        <v>1.22</v>
      </c>
      <c r="G594" s="67">
        <f t="shared" si="62"/>
        <v>1.22</v>
      </c>
      <c r="H594" s="68"/>
      <c r="I594" s="69">
        <f t="shared" si="63"/>
        <v>0</v>
      </c>
    </row>
    <row r="595" spans="1:9">
      <c r="A595" s="21">
        <v>0</v>
      </c>
      <c r="B595" s="6" t="s">
        <v>588</v>
      </c>
      <c r="C595" s="4" t="s">
        <v>581</v>
      </c>
      <c r="D595" s="4" t="s">
        <v>589</v>
      </c>
      <c r="E595" s="54" t="s">
        <v>583</v>
      </c>
      <c r="F595" s="5">
        <v>1.22</v>
      </c>
      <c r="G595" s="67">
        <f t="shared" si="62"/>
        <v>1.22</v>
      </c>
      <c r="H595" s="68"/>
      <c r="I595" s="69">
        <f t="shared" si="63"/>
        <v>0</v>
      </c>
    </row>
    <row r="596" spans="1:9">
      <c r="A596" s="21">
        <v>0</v>
      </c>
      <c r="B596" s="6" t="s">
        <v>590</v>
      </c>
      <c r="C596" s="4" t="s">
        <v>581</v>
      </c>
      <c r="D596" s="4" t="s">
        <v>591</v>
      </c>
      <c r="E596" s="54" t="s">
        <v>583</v>
      </c>
      <c r="F596" s="5">
        <v>1.22</v>
      </c>
      <c r="G596" s="67">
        <f t="shared" si="62"/>
        <v>1.22</v>
      </c>
      <c r="H596" s="68"/>
      <c r="I596" s="69">
        <f t="shared" si="63"/>
        <v>0</v>
      </c>
    </row>
    <row r="597" spans="1:9">
      <c r="A597" s="21">
        <v>0</v>
      </c>
      <c r="B597" s="6" t="s">
        <v>592</v>
      </c>
      <c r="C597" s="4" t="s">
        <v>581</v>
      </c>
      <c r="D597" s="4" t="s">
        <v>593</v>
      </c>
      <c r="E597" s="54" t="s">
        <v>583</v>
      </c>
      <c r="F597" s="5">
        <v>1.22</v>
      </c>
      <c r="G597" s="67">
        <f t="shared" si="62"/>
        <v>1.22</v>
      </c>
      <c r="H597" s="68"/>
      <c r="I597" s="69">
        <f t="shared" si="63"/>
        <v>0</v>
      </c>
    </row>
    <row r="598" spans="1:9">
      <c r="A598" s="21">
        <v>0</v>
      </c>
      <c r="B598" s="6" t="s">
        <v>594</v>
      </c>
      <c r="C598" s="4" t="s">
        <v>581</v>
      </c>
      <c r="D598" s="4" t="s">
        <v>595</v>
      </c>
      <c r="E598" s="54" t="s">
        <v>583</v>
      </c>
      <c r="F598" s="5">
        <v>1.22</v>
      </c>
      <c r="G598" s="67">
        <f t="shared" si="62"/>
        <v>1.22</v>
      </c>
      <c r="H598" s="68"/>
      <c r="I598" s="69">
        <f t="shared" si="63"/>
        <v>0</v>
      </c>
    </row>
    <row r="599" spans="1:9">
      <c r="A599" s="21">
        <v>0</v>
      </c>
      <c r="B599" s="6" t="s">
        <v>596</v>
      </c>
      <c r="C599" s="4" t="s">
        <v>597</v>
      </c>
      <c r="D599" s="4" t="s">
        <v>582</v>
      </c>
      <c r="E599" s="54" t="s">
        <v>583</v>
      </c>
      <c r="F599" s="5">
        <v>0.96</v>
      </c>
      <c r="G599" s="67">
        <f t="shared" si="62"/>
        <v>0.96</v>
      </c>
      <c r="H599" s="68"/>
      <c r="I599" s="69">
        <f t="shared" si="63"/>
        <v>0</v>
      </c>
    </row>
    <row r="600" spans="1:9">
      <c r="A600" s="21">
        <v>0</v>
      </c>
      <c r="B600" s="6" t="s">
        <v>598</v>
      </c>
      <c r="C600" s="4" t="s">
        <v>597</v>
      </c>
      <c r="D600" s="4" t="s">
        <v>585</v>
      </c>
      <c r="E600" s="54" t="s">
        <v>583</v>
      </c>
      <c r="F600" s="5">
        <v>0.95</v>
      </c>
      <c r="G600" s="67">
        <f t="shared" si="62"/>
        <v>0.95</v>
      </c>
      <c r="H600" s="68"/>
      <c r="I600" s="69">
        <f t="shared" si="63"/>
        <v>0</v>
      </c>
    </row>
    <row r="601" spans="1:9">
      <c r="A601" s="21">
        <v>0</v>
      </c>
      <c r="B601" s="6" t="s">
        <v>599</v>
      </c>
      <c r="C601" s="4" t="s">
        <v>597</v>
      </c>
      <c r="D601" s="4" t="s">
        <v>587</v>
      </c>
      <c r="E601" s="54" t="s">
        <v>583</v>
      </c>
      <c r="F601" s="5">
        <v>0.92</v>
      </c>
      <c r="G601" s="67">
        <f t="shared" si="62"/>
        <v>0.92</v>
      </c>
      <c r="H601" s="68"/>
      <c r="I601" s="69">
        <f t="shared" si="63"/>
        <v>0</v>
      </c>
    </row>
    <row r="602" spans="1:9">
      <c r="A602" s="21">
        <v>0</v>
      </c>
      <c r="B602" s="6" t="s">
        <v>600</v>
      </c>
      <c r="C602" s="4" t="s">
        <v>597</v>
      </c>
      <c r="D602" s="4" t="s">
        <v>589</v>
      </c>
      <c r="E602" s="54" t="s">
        <v>583</v>
      </c>
      <c r="F602" s="5">
        <v>0.9</v>
      </c>
      <c r="G602" s="67">
        <f t="shared" si="62"/>
        <v>0.9</v>
      </c>
      <c r="H602" s="68"/>
      <c r="I602" s="69">
        <f t="shared" si="63"/>
        <v>0</v>
      </c>
    </row>
    <row r="603" spans="1:9">
      <c r="A603" s="21">
        <v>0</v>
      </c>
      <c r="B603" s="6" t="s">
        <v>601</v>
      </c>
      <c r="C603" s="4" t="s">
        <v>597</v>
      </c>
      <c r="D603" s="4" t="s">
        <v>591</v>
      </c>
      <c r="E603" s="54" t="s">
        <v>583</v>
      </c>
      <c r="F603" s="5">
        <v>0.88</v>
      </c>
      <c r="G603" s="67">
        <f t="shared" si="62"/>
        <v>0.88</v>
      </c>
      <c r="H603" s="68"/>
      <c r="I603" s="69">
        <f t="shared" si="63"/>
        <v>0</v>
      </c>
    </row>
    <row r="604" spans="1:9">
      <c r="A604" s="21">
        <v>0</v>
      </c>
      <c r="B604" s="6" t="s">
        <v>602</v>
      </c>
      <c r="C604" s="4" t="s">
        <v>597</v>
      </c>
      <c r="D604" s="4" t="s">
        <v>593</v>
      </c>
      <c r="E604" s="54" t="s">
        <v>583</v>
      </c>
      <c r="F604" s="5">
        <v>0.88</v>
      </c>
      <c r="G604" s="67">
        <f t="shared" si="62"/>
        <v>0.88</v>
      </c>
      <c r="H604" s="68"/>
      <c r="I604" s="69">
        <f t="shared" si="63"/>
        <v>0</v>
      </c>
    </row>
    <row r="605" spans="1:9">
      <c r="A605" s="21">
        <v>0</v>
      </c>
      <c r="B605" s="6" t="s">
        <v>603</v>
      </c>
      <c r="C605" s="4" t="s">
        <v>597</v>
      </c>
      <c r="D605" s="4" t="s">
        <v>595</v>
      </c>
      <c r="E605" s="54" t="s">
        <v>583</v>
      </c>
      <c r="F605" s="5">
        <v>0.88</v>
      </c>
      <c r="G605" s="67">
        <f t="shared" si="62"/>
        <v>0.88</v>
      </c>
      <c r="H605" s="68"/>
      <c r="I605" s="69">
        <f t="shared" si="63"/>
        <v>0</v>
      </c>
    </row>
    <row r="606" spans="1:9" ht="12.5" thickBot="1">
      <c r="A606" s="21"/>
      <c r="B606" s="6"/>
      <c r="C606" s="4"/>
      <c r="D606" s="4"/>
      <c r="E606" s="54"/>
      <c r="F606" s="5"/>
      <c r="G606" s="67"/>
      <c r="H606" s="68"/>
      <c r="I606" s="69"/>
    </row>
    <row r="607" spans="1:9">
      <c r="A607" s="21"/>
      <c r="B607" s="301" t="s">
        <v>3594</v>
      </c>
      <c r="C607" s="302"/>
      <c r="D607" s="302"/>
      <c r="E607" s="302"/>
      <c r="F607" s="302"/>
      <c r="G607" s="67"/>
      <c r="H607" s="68"/>
      <c r="I607" s="69"/>
    </row>
    <row r="608" spans="1:9">
      <c r="A608" s="21"/>
      <c r="B608" s="40" t="s">
        <v>3595</v>
      </c>
      <c r="C608" s="4"/>
      <c r="D608" s="4"/>
      <c r="E608" s="54"/>
      <c r="F608" s="5"/>
      <c r="G608" s="67"/>
      <c r="H608" s="68"/>
      <c r="I608" s="69"/>
    </row>
    <row r="609" spans="1:9">
      <c r="A609" s="21">
        <v>0</v>
      </c>
      <c r="B609" s="6" t="s">
        <v>608</v>
      </c>
      <c r="C609" s="4" t="s">
        <v>609</v>
      </c>
      <c r="D609" s="4" t="s">
        <v>122</v>
      </c>
      <c r="E609" s="54" t="s">
        <v>610</v>
      </c>
      <c r="F609" s="5">
        <v>2.64</v>
      </c>
      <c r="G609" s="67">
        <f t="shared" ref="G609:G616" si="64">F609*(1-Скидка_SUNMIGHT)</f>
        <v>2.64</v>
      </c>
      <c r="H609" s="68"/>
      <c r="I609" s="69">
        <f t="shared" ref="I609:I616" si="65">G609*H609</f>
        <v>0</v>
      </c>
    </row>
    <row r="610" spans="1:9">
      <c r="A610" s="21">
        <v>0</v>
      </c>
      <c r="B610" s="6" t="s">
        <v>611</v>
      </c>
      <c r="C610" s="4" t="s">
        <v>609</v>
      </c>
      <c r="D610" s="4" t="s">
        <v>124</v>
      </c>
      <c r="E610" s="54" t="s">
        <v>610</v>
      </c>
      <c r="F610" s="5">
        <v>2.64</v>
      </c>
      <c r="G610" s="67">
        <f t="shared" si="64"/>
        <v>2.64</v>
      </c>
      <c r="H610" s="68"/>
      <c r="I610" s="69">
        <f t="shared" si="65"/>
        <v>0</v>
      </c>
    </row>
    <row r="611" spans="1:9">
      <c r="A611" s="21">
        <v>0</v>
      </c>
      <c r="B611" s="6" t="s">
        <v>612</v>
      </c>
      <c r="C611" s="4" t="s">
        <v>609</v>
      </c>
      <c r="D611" s="4" t="s">
        <v>126</v>
      </c>
      <c r="E611" s="54" t="s">
        <v>610</v>
      </c>
      <c r="F611" s="5">
        <v>2.64</v>
      </c>
      <c r="G611" s="67">
        <f t="shared" si="64"/>
        <v>2.64</v>
      </c>
      <c r="H611" s="68"/>
      <c r="I611" s="69">
        <f t="shared" si="65"/>
        <v>0</v>
      </c>
    </row>
    <row r="612" spans="1:9">
      <c r="A612" s="21">
        <v>0</v>
      </c>
      <c r="B612" s="6" t="s">
        <v>613</v>
      </c>
      <c r="C612" s="4" t="s">
        <v>609</v>
      </c>
      <c r="D612" s="4" t="s">
        <v>131</v>
      </c>
      <c r="E612" s="54" t="s">
        <v>610</v>
      </c>
      <c r="F612" s="5">
        <v>2.64</v>
      </c>
      <c r="G612" s="67">
        <f t="shared" si="64"/>
        <v>2.64</v>
      </c>
      <c r="H612" s="68"/>
      <c r="I612" s="69">
        <f t="shared" si="65"/>
        <v>0</v>
      </c>
    </row>
    <row r="613" spans="1:9">
      <c r="A613" s="21">
        <v>0</v>
      </c>
      <c r="B613" s="6" t="s">
        <v>614</v>
      </c>
      <c r="C613" s="4" t="s">
        <v>615</v>
      </c>
      <c r="D613" s="4" t="s">
        <v>122</v>
      </c>
      <c r="E613" s="54" t="s">
        <v>610</v>
      </c>
      <c r="F613" s="5">
        <v>3.44</v>
      </c>
      <c r="G613" s="67">
        <f t="shared" si="64"/>
        <v>3.44</v>
      </c>
      <c r="H613" s="68"/>
      <c r="I613" s="69">
        <f t="shared" si="65"/>
        <v>0</v>
      </c>
    </row>
    <row r="614" spans="1:9">
      <c r="A614" s="21">
        <v>0</v>
      </c>
      <c r="B614" s="6" t="s">
        <v>616</v>
      </c>
      <c r="C614" s="4" t="s">
        <v>615</v>
      </c>
      <c r="D614" s="4" t="s">
        <v>124</v>
      </c>
      <c r="E614" s="54" t="s">
        <v>610</v>
      </c>
      <c r="F614" s="5">
        <v>3.44</v>
      </c>
      <c r="G614" s="67">
        <f t="shared" si="64"/>
        <v>3.44</v>
      </c>
      <c r="H614" s="68"/>
      <c r="I614" s="69">
        <f t="shared" si="65"/>
        <v>0</v>
      </c>
    </row>
    <row r="615" spans="1:9">
      <c r="A615" s="21">
        <v>0</v>
      </c>
      <c r="B615" s="6" t="s">
        <v>617</v>
      </c>
      <c r="C615" s="4" t="s">
        <v>615</v>
      </c>
      <c r="D615" s="4" t="s">
        <v>126</v>
      </c>
      <c r="E615" s="54" t="s">
        <v>610</v>
      </c>
      <c r="F615" s="5">
        <v>3.44</v>
      </c>
      <c r="G615" s="67">
        <f t="shared" si="64"/>
        <v>3.44</v>
      </c>
      <c r="H615" s="68"/>
      <c r="I615" s="69">
        <f t="shared" si="65"/>
        <v>0</v>
      </c>
    </row>
    <row r="616" spans="1:9">
      <c r="A616" s="21">
        <v>0</v>
      </c>
      <c r="B616" s="6" t="s">
        <v>618</v>
      </c>
      <c r="C616" s="4" t="s">
        <v>615</v>
      </c>
      <c r="D616" s="4" t="s">
        <v>131</v>
      </c>
      <c r="E616" s="54" t="s">
        <v>610</v>
      </c>
      <c r="F616" s="5">
        <v>3.44</v>
      </c>
      <c r="G616" s="67">
        <f t="shared" si="64"/>
        <v>3.44</v>
      </c>
      <c r="H616" s="68"/>
      <c r="I616" s="69">
        <f t="shared" si="65"/>
        <v>0</v>
      </c>
    </row>
    <row r="617" spans="1:9" ht="12.5" thickBot="1">
      <c r="A617" s="21"/>
      <c r="B617" s="6"/>
      <c r="C617" s="4"/>
      <c r="D617" s="4"/>
      <c r="E617" s="54"/>
      <c r="F617" s="5"/>
      <c r="G617" s="67"/>
      <c r="H617" s="68"/>
      <c r="I617" s="69"/>
    </row>
    <row r="618" spans="1:9">
      <c r="A618" s="21"/>
      <c r="B618" s="301" t="s">
        <v>4829</v>
      </c>
      <c r="C618" s="302"/>
      <c r="D618" s="302"/>
      <c r="E618" s="302"/>
      <c r="F618" s="302"/>
      <c r="G618" s="67"/>
      <c r="H618" s="68"/>
      <c r="I618" s="69"/>
    </row>
    <row r="619" spans="1:9">
      <c r="A619" s="21"/>
      <c r="B619" s="40" t="s">
        <v>3640</v>
      </c>
      <c r="C619" s="4"/>
      <c r="D619" s="4"/>
      <c r="E619" s="54"/>
      <c r="F619" s="5"/>
      <c r="G619" s="67"/>
      <c r="H619" s="68"/>
      <c r="I619" s="69"/>
    </row>
    <row r="620" spans="1:9">
      <c r="A620" s="21">
        <v>0</v>
      </c>
      <c r="B620" s="40"/>
      <c r="C620" s="4" t="s">
        <v>3638</v>
      </c>
      <c r="D620" s="4" t="s">
        <v>124</v>
      </c>
      <c r="E620" s="54">
        <v>1</v>
      </c>
      <c r="F620" s="5">
        <v>91.07</v>
      </c>
      <c r="G620" s="67">
        <f t="shared" ref="G620:G645" si="66">F620*(1-Скидка_SUNMIGHT)</f>
        <v>91.07</v>
      </c>
      <c r="H620" s="68"/>
      <c r="I620" s="69">
        <f t="shared" ref="I620:I645" si="67">G620*H620</f>
        <v>0</v>
      </c>
    </row>
    <row r="621" spans="1:9">
      <c r="A621" s="21">
        <v>0</v>
      </c>
      <c r="B621" s="40"/>
      <c r="C621" s="4" t="s">
        <v>3638</v>
      </c>
      <c r="D621" s="4" t="s">
        <v>126</v>
      </c>
      <c r="E621" s="54">
        <v>1</v>
      </c>
      <c r="F621" s="5">
        <v>85.43</v>
      </c>
      <c r="G621" s="67">
        <f t="shared" si="66"/>
        <v>85.43</v>
      </c>
      <c r="H621" s="68"/>
      <c r="I621" s="69">
        <f t="shared" si="67"/>
        <v>0</v>
      </c>
    </row>
    <row r="622" spans="1:9">
      <c r="A622" s="21">
        <v>0</v>
      </c>
      <c r="B622" s="40"/>
      <c r="C622" s="4" t="s">
        <v>3638</v>
      </c>
      <c r="D622" s="4" t="s">
        <v>129</v>
      </c>
      <c r="E622" s="54">
        <v>1</v>
      </c>
      <c r="F622" s="5">
        <v>80.430000000000007</v>
      </c>
      <c r="G622" s="67">
        <f t="shared" si="66"/>
        <v>80.430000000000007</v>
      </c>
      <c r="H622" s="68"/>
      <c r="I622" s="69">
        <f t="shared" si="67"/>
        <v>0</v>
      </c>
    </row>
    <row r="623" spans="1:9">
      <c r="A623" s="21">
        <v>0</v>
      </c>
      <c r="B623" s="40"/>
      <c r="C623" s="4" t="s">
        <v>3638</v>
      </c>
      <c r="D623" s="4" t="s">
        <v>131</v>
      </c>
      <c r="E623" s="54">
        <v>1</v>
      </c>
      <c r="F623" s="5">
        <v>80.739999999999995</v>
      </c>
      <c r="G623" s="67">
        <f t="shared" si="66"/>
        <v>80.739999999999995</v>
      </c>
      <c r="H623" s="68"/>
      <c r="I623" s="69">
        <f t="shared" si="67"/>
        <v>0</v>
      </c>
    </row>
    <row r="624" spans="1:9">
      <c r="A624" s="21">
        <v>0</v>
      </c>
      <c r="B624" s="40"/>
      <c r="C624" s="4" t="s">
        <v>3638</v>
      </c>
      <c r="D624" s="4" t="s">
        <v>133</v>
      </c>
      <c r="E624" s="54">
        <v>1</v>
      </c>
      <c r="F624" s="5">
        <v>80.739999999999995</v>
      </c>
      <c r="G624" s="67">
        <f t="shared" si="66"/>
        <v>80.739999999999995</v>
      </c>
      <c r="H624" s="68"/>
      <c r="I624" s="69">
        <f t="shared" si="67"/>
        <v>0</v>
      </c>
    </row>
    <row r="625" spans="1:9">
      <c r="A625" s="21">
        <v>0</v>
      </c>
      <c r="B625" s="40"/>
      <c r="C625" s="4" t="s">
        <v>3638</v>
      </c>
      <c r="D625" s="4" t="s">
        <v>135</v>
      </c>
      <c r="E625" s="54">
        <v>1</v>
      </c>
      <c r="F625" s="5">
        <v>80.739999999999995</v>
      </c>
      <c r="G625" s="67">
        <f t="shared" si="66"/>
        <v>80.739999999999995</v>
      </c>
      <c r="H625" s="68"/>
      <c r="I625" s="69">
        <f t="shared" si="67"/>
        <v>0</v>
      </c>
    </row>
    <row r="626" spans="1:9">
      <c r="A626" s="21">
        <v>0</v>
      </c>
      <c r="B626" s="40"/>
      <c r="C626" s="4" t="s">
        <v>3638</v>
      </c>
      <c r="D626" s="4" t="s">
        <v>139</v>
      </c>
      <c r="E626" s="54">
        <v>1</v>
      </c>
      <c r="F626" s="5">
        <v>83.33</v>
      </c>
      <c r="G626" s="67">
        <f t="shared" si="66"/>
        <v>83.33</v>
      </c>
      <c r="H626" s="68"/>
      <c r="I626" s="69">
        <f t="shared" si="67"/>
        <v>0</v>
      </c>
    </row>
    <row r="627" spans="1:9">
      <c r="A627" s="21">
        <v>0</v>
      </c>
      <c r="B627" s="40"/>
      <c r="C627" s="4" t="s">
        <v>3638</v>
      </c>
      <c r="D627" s="4" t="s">
        <v>143</v>
      </c>
      <c r="E627" s="54">
        <v>1</v>
      </c>
      <c r="F627" s="5">
        <v>83.33</v>
      </c>
      <c r="G627" s="67">
        <f t="shared" si="66"/>
        <v>83.33</v>
      </c>
      <c r="H627" s="68"/>
      <c r="I627" s="69">
        <f t="shared" si="67"/>
        <v>0</v>
      </c>
    </row>
    <row r="628" spans="1:9">
      <c r="A628" s="21">
        <v>0</v>
      </c>
      <c r="B628" s="40"/>
      <c r="C628" s="4" t="s">
        <v>3638</v>
      </c>
      <c r="D628" s="4" t="s">
        <v>147</v>
      </c>
      <c r="E628" s="54">
        <v>1</v>
      </c>
      <c r="F628" s="5">
        <v>83.33</v>
      </c>
      <c r="G628" s="67">
        <f t="shared" si="66"/>
        <v>83.33</v>
      </c>
      <c r="H628" s="68"/>
      <c r="I628" s="69">
        <f t="shared" si="67"/>
        <v>0</v>
      </c>
    </row>
    <row r="629" spans="1:9">
      <c r="A629" s="21"/>
      <c r="B629" s="40"/>
      <c r="C629" s="4"/>
      <c r="D629" s="4"/>
      <c r="E629" s="54"/>
      <c r="F629" s="5"/>
      <c r="G629" s="67"/>
      <c r="H629" s="68"/>
      <c r="I629" s="69"/>
    </row>
    <row r="630" spans="1:9">
      <c r="A630" s="21">
        <v>0</v>
      </c>
      <c r="B630" s="61"/>
      <c r="C630" s="4" t="s">
        <v>2951</v>
      </c>
      <c r="D630" s="4" t="s">
        <v>129</v>
      </c>
      <c r="E630" s="54">
        <v>1</v>
      </c>
      <c r="F630" s="5">
        <v>13.82</v>
      </c>
      <c r="G630" s="67">
        <f t="shared" si="66"/>
        <v>13.82</v>
      </c>
      <c r="H630" s="68"/>
      <c r="I630" s="69">
        <f t="shared" si="67"/>
        <v>0</v>
      </c>
    </row>
    <row r="631" spans="1:9">
      <c r="A631" s="21">
        <v>0</v>
      </c>
      <c r="B631" s="61"/>
      <c r="C631" s="4" t="s">
        <v>2951</v>
      </c>
      <c r="D631" s="4" t="s">
        <v>143</v>
      </c>
      <c r="E631" s="54">
        <v>1</v>
      </c>
      <c r="F631" s="5">
        <v>13.82</v>
      </c>
      <c r="G631" s="67">
        <f t="shared" si="66"/>
        <v>13.82</v>
      </c>
      <c r="H631" s="68"/>
      <c r="I631" s="69">
        <f t="shared" si="67"/>
        <v>0</v>
      </c>
    </row>
    <row r="632" spans="1:9">
      <c r="A632" s="21"/>
      <c r="B632" s="6"/>
      <c r="C632" s="4"/>
      <c r="D632" s="4"/>
      <c r="E632" s="54"/>
      <c r="F632" s="5"/>
      <c r="G632" s="67"/>
      <c r="H632" s="68"/>
      <c r="I632" s="69"/>
    </row>
    <row r="633" spans="1:9">
      <c r="A633" s="21">
        <v>0</v>
      </c>
      <c r="B633" s="61"/>
      <c r="C633" s="4" t="s">
        <v>2952</v>
      </c>
      <c r="D633" s="4" t="s">
        <v>129</v>
      </c>
      <c r="E633" s="54">
        <v>1</v>
      </c>
      <c r="F633" s="5">
        <v>16.54</v>
      </c>
      <c r="G633" s="67">
        <f t="shared" si="66"/>
        <v>16.54</v>
      </c>
      <c r="H633" s="68"/>
      <c r="I633" s="69">
        <f t="shared" si="67"/>
        <v>0</v>
      </c>
    </row>
    <row r="634" spans="1:9">
      <c r="A634" s="21">
        <v>0</v>
      </c>
      <c r="B634" s="61"/>
      <c r="C634" s="4" t="s">
        <v>2952</v>
      </c>
      <c r="D634" s="4" t="s">
        <v>135</v>
      </c>
      <c r="E634" s="54">
        <v>1</v>
      </c>
      <c r="F634" s="5">
        <v>16.54</v>
      </c>
      <c r="G634" s="67">
        <f t="shared" si="66"/>
        <v>16.54</v>
      </c>
      <c r="H634" s="68"/>
      <c r="I634" s="69">
        <f t="shared" si="67"/>
        <v>0</v>
      </c>
    </row>
    <row r="635" spans="1:9">
      <c r="A635" s="21"/>
      <c r="B635" s="61"/>
      <c r="C635" s="4"/>
      <c r="D635" s="4"/>
      <c r="E635" s="54"/>
      <c r="F635" s="5"/>
      <c r="G635" s="67"/>
      <c r="H635" s="68"/>
      <c r="I635" s="69"/>
    </row>
    <row r="636" spans="1:9">
      <c r="A636" s="21">
        <v>0</v>
      </c>
      <c r="B636" s="61"/>
      <c r="C636" s="4" t="s">
        <v>3639</v>
      </c>
      <c r="D636" s="4" t="s">
        <v>124</v>
      </c>
      <c r="E636" s="54">
        <v>1</v>
      </c>
      <c r="F636" s="5">
        <v>9.7799999999999994</v>
      </c>
      <c r="G636" s="67">
        <f t="shared" si="66"/>
        <v>9.7799999999999994</v>
      </c>
      <c r="H636" s="68"/>
      <c r="I636" s="69">
        <f t="shared" si="67"/>
        <v>0</v>
      </c>
    </row>
    <row r="637" spans="1:9">
      <c r="A637" s="21">
        <v>0</v>
      </c>
      <c r="B637" s="61"/>
      <c r="C637" s="4" t="s">
        <v>3639</v>
      </c>
      <c r="D637" s="4" t="s">
        <v>126</v>
      </c>
      <c r="E637" s="54">
        <v>1</v>
      </c>
      <c r="F637" s="5">
        <v>9.18</v>
      </c>
      <c r="G637" s="67">
        <f t="shared" si="66"/>
        <v>9.18</v>
      </c>
      <c r="H637" s="68"/>
      <c r="I637" s="69">
        <f t="shared" si="67"/>
        <v>0</v>
      </c>
    </row>
    <row r="638" spans="1:9">
      <c r="A638" s="21">
        <v>0</v>
      </c>
      <c r="B638" s="61"/>
      <c r="C638" s="4" t="s">
        <v>3639</v>
      </c>
      <c r="D638" s="4" t="s">
        <v>129</v>
      </c>
      <c r="E638" s="54">
        <v>1</v>
      </c>
      <c r="F638" s="5">
        <v>8.64</v>
      </c>
      <c r="G638" s="67">
        <f t="shared" si="66"/>
        <v>8.64</v>
      </c>
      <c r="H638" s="68"/>
      <c r="I638" s="69">
        <f t="shared" si="67"/>
        <v>0</v>
      </c>
    </row>
    <row r="639" spans="1:9">
      <c r="A639" s="21">
        <v>0</v>
      </c>
      <c r="B639" s="61"/>
      <c r="C639" s="4" t="s">
        <v>3639</v>
      </c>
      <c r="D639" s="4" t="s">
        <v>131</v>
      </c>
      <c r="E639" s="54">
        <v>1</v>
      </c>
      <c r="F639" s="5">
        <v>8.7799999999999994</v>
      </c>
      <c r="G639" s="67">
        <f t="shared" si="66"/>
        <v>8.7799999999999994</v>
      </c>
      <c r="H639" s="68"/>
      <c r="I639" s="69">
        <f t="shared" si="67"/>
        <v>0</v>
      </c>
    </row>
    <row r="640" spans="1:9">
      <c r="A640" s="21">
        <v>0</v>
      </c>
      <c r="B640" s="61"/>
      <c r="C640" s="4" t="s">
        <v>3639</v>
      </c>
      <c r="D640" s="4" t="s">
        <v>133</v>
      </c>
      <c r="E640" s="54">
        <v>1</v>
      </c>
      <c r="F640" s="5">
        <v>8.7799999999999994</v>
      </c>
      <c r="G640" s="67">
        <f t="shared" si="66"/>
        <v>8.7799999999999994</v>
      </c>
      <c r="H640" s="68"/>
      <c r="I640" s="69">
        <f t="shared" si="67"/>
        <v>0</v>
      </c>
    </row>
    <row r="641" spans="1:10">
      <c r="A641" s="21">
        <v>0</v>
      </c>
      <c r="B641" s="61"/>
      <c r="C641" s="4" t="s">
        <v>3639</v>
      </c>
      <c r="D641" s="4" t="s">
        <v>135</v>
      </c>
      <c r="E641" s="54">
        <v>1</v>
      </c>
      <c r="F641" s="5">
        <v>8.7799999999999994</v>
      </c>
      <c r="G641" s="67">
        <f t="shared" si="66"/>
        <v>8.7799999999999994</v>
      </c>
      <c r="H641" s="68"/>
      <c r="I641" s="69">
        <f t="shared" si="67"/>
        <v>0</v>
      </c>
    </row>
    <row r="642" spans="1:10">
      <c r="A642" s="21">
        <v>0</v>
      </c>
      <c r="B642" s="61"/>
      <c r="C642" s="4" t="s">
        <v>3639</v>
      </c>
      <c r="D642" s="4" t="s">
        <v>139</v>
      </c>
      <c r="E642" s="54">
        <v>1</v>
      </c>
      <c r="F642" s="5">
        <v>9.06</v>
      </c>
      <c r="G642" s="67">
        <f t="shared" si="66"/>
        <v>9.06</v>
      </c>
      <c r="H642" s="68"/>
      <c r="I642" s="69">
        <f t="shared" si="67"/>
        <v>0</v>
      </c>
    </row>
    <row r="643" spans="1:10">
      <c r="A643" s="21">
        <v>0</v>
      </c>
      <c r="B643" s="61"/>
      <c r="C643" s="4" t="s">
        <v>3639</v>
      </c>
      <c r="D643" s="4" t="s">
        <v>143</v>
      </c>
      <c r="E643" s="54">
        <v>1</v>
      </c>
      <c r="F643" s="5">
        <v>9.06</v>
      </c>
      <c r="G643" s="67">
        <f t="shared" si="66"/>
        <v>9.06</v>
      </c>
      <c r="H643" s="68"/>
      <c r="I643" s="69">
        <f t="shared" si="67"/>
        <v>0</v>
      </c>
    </row>
    <row r="644" spans="1:10">
      <c r="A644" s="21">
        <v>0</v>
      </c>
      <c r="B644" s="61"/>
      <c r="C644" s="4" t="s">
        <v>3639</v>
      </c>
      <c r="D644" s="4" t="s">
        <v>147</v>
      </c>
      <c r="E644" s="54">
        <v>1</v>
      </c>
      <c r="F644" s="5">
        <v>9.06</v>
      </c>
      <c r="G644" s="67">
        <f t="shared" si="66"/>
        <v>9.06</v>
      </c>
      <c r="H644" s="68"/>
      <c r="I644" s="69">
        <f t="shared" si="67"/>
        <v>0</v>
      </c>
    </row>
    <row r="645" spans="1:10" ht="12.5" thickBot="1">
      <c r="A645" s="21"/>
      <c r="B645" s="61"/>
      <c r="C645" s="4"/>
      <c r="D645" s="4"/>
      <c r="E645" s="54"/>
      <c r="F645" s="208"/>
      <c r="G645" s="67">
        <f t="shared" si="66"/>
        <v>0</v>
      </c>
      <c r="H645" s="68"/>
      <c r="I645" s="69">
        <f t="shared" si="67"/>
        <v>0</v>
      </c>
    </row>
    <row r="646" spans="1:10">
      <c r="A646" s="21"/>
      <c r="B646" s="301" t="s">
        <v>4822</v>
      </c>
      <c r="C646" s="302"/>
      <c r="D646" s="302"/>
      <c r="E646" s="302"/>
      <c r="F646" s="302"/>
      <c r="G646" s="67"/>
      <c r="H646" s="68"/>
      <c r="I646" s="69"/>
    </row>
    <row r="647" spans="1:10">
      <c r="A647" s="21"/>
      <c r="B647" s="40" t="s">
        <v>4823</v>
      </c>
      <c r="C647" s="232"/>
      <c r="D647" s="232"/>
      <c r="E647" s="232"/>
      <c r="F647" s="232"/>
      <c r="G647" s="67"/>
      <c r="H647" s="68"/>
      <c r="I647" s="69"/>
    </row>
    <row r="648" spans="1:10">
      <c r="A648" s="21">
        <v>0</v>
      </c>
      <c r="B648" s="61"/>
      <c r="C648" s="4" t="s">
        <v>4824</v>
      </c>
      <c r="D648" s="4" t="s">
        <v>122</v>
      </c>
      <c r="E648" s="54">
        <v>10</v>
      </c>
      <c r="F648" s="5">
        <v>1.18</v>
      </c>
      <c r="G648" s="67">
        <f t="shared" ref="G648:G655" si="68">F648*(1-Скидка_SUNMIGHT)</f>
        <v>1.18</v>
      </c>
      <c r="H648" s="68"/>
      <c r="I648" s="69">
        <f t="shared" ref="I648:I655" si="69">G648*H648</f>
        <v>0</v>
      </c>
      <c r="J648" s="1" t="s">
        <v>2190</v>
      </c>
    </row>
    <row r="649" spans="1:10">
      <c r="A649" s="21">
        <v>0</v>
      </c>
      <c r="B649" s="61"/>
      <c r="C649" s="4" t="s">
        <v>4824</v>
      </c>
      <c r="D649" s="4" t="s">
        <v>124</v>
      </c>
      <c r="E649" s="54">
        <v>10</v>
      </c>
      <c r="F649" s="5">
        <v>1.1299999999999999</v>
      </c>
      <c r="G649" s="67">
        <f t="shared" si="68"/>
        <v>1.1299999999999999</v>
      </c>
      <c r="H649" s="68"/>
      <c r="I649" s="69">
        <f t="shared" si="69"/>
        <v>0</v>
      </c>
      <c r="J649" s="1" t="s">
        <v>2190</v>
      </c>
    </row>
    <row r="650" spans="1:10">
      <c r="A650" s="21">
        <v>0</v>
      </c>
      <c r="B650" s="61"/>
      <c r="C650" s="4" t="s">
        <v>4824</v>
      </c>
      <c r="D650" s="4" t="s">
        <v>126</v>
      </c>
      <c r="E650" s="54">
        <v>10</v>
      </c>
      <c r="F650" s="5">
        <v>1.1000000000000001</v>
      </c>
      <c r="G650" s="67">
        <f t="shared" si="68"/>
        <v>1.1000000000000001</v>
      </c>
      <c r="H650" s="68"/>
      <c r="I650" s="69">
        <f t="shared" si="69"/>
        <v>0</v>
      </c>
      <c r="J650" s="1" t="s">
        <v>2190</v>
      </c>
    </row>
    <row r="651" spans="1:10">
      <c r="A651" s="21">
        <v>0</v>
      </c>
      <c r="B651" s="61"/>
      <c r="C651" s="4" t="s">
        <v>4824</v>
      </c>
      <c r="D651" s="4" t="s">
        <v>129</v>
      </c>
      <c r="E651" s="54">
        <v>10</v>
      </c>
      <c r="F651" s="5">
        <v>1.08</v>
      </c>
      <c r="G651" s="67">
        <f t="shared" si="68"/>
        <v>1.08</v>
      </c>
      <c r="H651" s="68"/>
      <c r="I651" s="69">
        <f t="shared" si="69"/>
        <v>0</v>
      </c>
      <c r="J651" s="1" t="s">
        <v>2190</v>
      </c>
    </row>
    <row r="652" spans="1:10">
      <c r="A652" s="21">
        <v>0</v>
      </c>
      <c r="B652" s="61"/>
      <c r="C652" s="4" t="s">
        <v>4824</v>
      </c>
      <c r="D652" s="4" t="s">
        <v>131</v>
      </c>
      <c r="E652" s="54">
        <v>10</v>
      </c>
      <c r="F652" s="5">
        <v>1.08</v>
      </c>
      <c r="G652" s="67">
        <f t="shared" si="68"/>
        <v>1.08</v>
      </c>
      <c r="H652" s="68"/>
      <c r="I652" s="69">
        <f t="shared" si="69"/>
        <v>0</v>
      </c>
      <c r="J652" s="1" t="s">
        <v>2190</v>
      </c>
    </row>
    <row r="653" spans="1:10">
      <c r="A653" s="21">
        <v>0</v>
      </c>
      <c r="B653" s="61"/>
      <c r="C653" s="4" t="s">
        <v>4824</v>
      </c>
      <c r="D653" s="4" t="s">
        <v>133</v>
      </c>
      <c r="E653" s="54">
        <v>10</v>
      </c>
      <c r="F653" s="5">
        <v>1.08</v>
      </c>
      <c r="G653" s="67">
        <f t="shared" si="68"/>
        <v>1.08</v>
      </c>
      <c r="H653" s="68"/>
      <c r="I653" s="69">
        <f t="shared" si="69"/>
        <v>0</v>
      </c>
      <c r="J653" s="1" t="s">
        <v>2190</v>
      </c>
    </row>
    <row r="654" spans="1:10">
      <c r="A654" s="21">
        <v>0</v>
      </c>
      <c r="B654" s="61"/>
      <c r="C654" s="4" t="s">
        <v>4824</v>
      </c>
      <c r="D654" s="4" t="s">
        <v>135</v>
      </c>
      <c r="E654" s="54">
        <v>10</v>
      </c>
      <c r="F654" s="5">
        <v>1.08</v>
      </c>
      <c r="G654" s="67">
        <f t="shared" si="68"/>
        <v>1.08</v>
      </c>
      <c r="H654" s="68"/>
      <c r="I654" s="69">
        <f t="shared" si="69"/>
        <v>0</v>
      </c>
      <c r="J654" s="1" t="s">
        <v>2190</v>
      </c>
    </row>
    <row r="655" spans="1:10">
      <c r="A655" s="21">
        <v>0</v>
      </c>
      <c r="B655" s="61"/>
      <c r="C655" s="4" t="s">
        <v>4824</v>
      </c>
      <c r="D655" s="4" t="s">
        <v>139</v>
      </c>
      <c r="E655" s="54">
        <v>10</v>
      </c>
      <c r="F655" s="5">
        <v>1.08</v>
      </c>
      <c r="G655" s="67">
        <f t="shared" si="68"/>
        <v>1.08</v>
      </c>
      <c r="H655" s="68"/>
      <c r="I655" s="69">
        <f t="shared" si="69"/>
        <v>0</v>
      </c>
      <c r="J655" s="1" t="s">
        <v>2190</v>
      </c>
    </row>
    <row r="656" spans="1:10">
      <c r="A656" s="231"/>
      <c r="B656" s="61"/>
      <c r="C656" s="4"/>
      <c r="D656" s="4"/>
      <c r="E656" s="54"/>
      <c r="F656" s="5"/>
      <c r="G656" s="67"/>
      <c r="H656" s="68"/>
      <c r="I656" s="69"/>
    </row>
    <row r="657" spans="1:10">
      <c r="A657" s="21">
        <v>0</v>
      </c>
      <c r="B657" s="61"/>
      <c r="C657" s="4" t="s">
        <v>4825</v>
      </c>
      <c r="D657" s="4" t="s">
        <v>122</v>
      </c>
      <c r="E657" s="54">
        <v>10</v>
      </c>
      <c r="F657" s="5">
        <v>1.25</v>
      </c>
      <c r="G657" s="67">
        <f t="shared" ref="G657:G664" si="70">F657*(1-Скидка_SUNMIGHT)</f>
        <v>1.25</v>
      </c>
      <c r="H657" s="68"/>
      <c r="I657" s="69">
        <f t="shared" ref="I657:I664" si="71">G657*H657</f>
        <v>0</v>
      </c>
      <c r="J657" s="1" t="s">
        <v>2190</v>
      </c>
    </row>
    <row r="658" spans="1:10">
      <c r="A658" s="21">
        <v>0</v>
      </c>
      <c r="B658" s="61"/>
      <c r="C658" s="4" t="s">
        <v>4825</v>
      </c>
      <c r="D658" s="4" t="s">
        <v>124</v>
      </c>
      <c r="E658" s="54">
        <v>10</v>
      </c>
      <c r="F658" s="5">
        <v>1.19</v>
      </c>
      <c r="G658" s="67">
        <f t="shared" si="70"/>
        <v>1.19</v>
      </c>
      <c r="H658" s="68"/>
      <c r="I658" s="69">
        <f t="shared" si="71"/>
        <v>0</v>
      </c>
      <c r="J658" s="1" t="s">
        <v>2190</v>
      </c>
    </row>
    <row r="659" spans="1:10">
      <c r="A659" s="21">
        <v>0</v>
      </c>
      <c r="B659" s="61"/>
      <c r="C659" s="4" t="s">
        <v>4825</v>
      </c>
      <c r="D659" s="4" t="s">
        <v>126</v>
      </c>
      <c r="E659" s="54">
        <v>10</v>
      </c>
      <c r="F659" s="5">
        <v>1.1599999999999999</v>
      </c>
      <c r="G659" s="67">
        <f t="shared" si="70"/>
        <v>1.1599999999999999</v>
      </c>
      <c r="H659" s="68"/>
      <c r="I659" s="69">
        <f t="shared" si="71"/>
        <v>0</v>
      </c>
      <c r="J659" s="1" t="s">
        <v>2190</v>
      </c>
    </row>
    <row r="660" spans="1:10">
      <c r="A660" s="21">
        <v>0</v>
      </c>
      <c r="B660" s="61"/>
      <c r="C660" s="4" t="s">
        <v>4825</v>
      </c>
      <c r="D660" s="4" t="s">
        <v>129</v>
      </c>
      <c r="E660" s="54">
        <v>10</v>
      </c>
      <c r="F660" s="5">
        <v>1.1399999999999999</v>
      </c>
      <c r="G660" s="67">
        <f t="shared" si="70"/>
        <v>1.1399999999999999</v>
      </c>
      <c r="H660" s="68"/>
      <c r="I660" s="69">
        <f t="shared" si="71"/>
        <v>0</v>
      </c>
      <c r="J660" s="1" t="s">
        <v>2190</v>
      </c>
    </row>
    <row r="661" spans="1:10">
      <c r="A661" s="21">
        <v>0</v>
      </c>
      <c r="B661" s="61"/>
      <c r="C661" s="4" t="s">
        <v>4825</v>
      </c>
      <c r="D661" s="4" t="s">
        <v>131</v>
      </c>
      <c r="E661" s="54">
        <v>10</v>
      </c>
      <c r="F661" s="5">
        <v>1.1399999999999999</v>
      </c>
      <c r="G661" s="67">
        <f t="shared" si="70"/>
        <v>1.1399999999999999</v>
      </c>
      <c r="H661" s="68"/>
      <c r="I661" s="69">
        <f t="shared" si="71"/>
        <v>0</v>
      </c>
      <c r="J661" s="1" t="s">
        <v>2190</v>
      </c>
    </row>
    <row r="662" spans="1:10">
      <c r="A662" s="21">
        <v>0</v>
      </c>
      <c r="B662" s="61"/>
      <c r="C662" s="4" t="s">
        <v>4825</v>
      </c>
      <c r="D662" s="4" t="s">
        <v>133</v>
      </c>
      <c r="E662" s="54">
        <v>10</v>
      </c>
      <c r="F662" s="5">
        <v>1.1399999999999999</v>
      </c>
      <c r="G662" s="67">
        <f t="shared" si="70"/>
        <v>1.1399999999999999</v>
      </c>
      <c r="H662" s="68"/>
      <c r="I662" s="69">
        <f t="shared" si="71"/>
        <v>0</v>
      </c>
      <c r="J662" s="1" t="s">
        <v>2190</v>
      </c>
    </row>
    <row r="663" spans="1:10">
      <c r="A663" s="21">
        <v>0</v>
      </c>
      <c r="B663" s="61"/>
      <c r="C663" s="4" t="s">
        <v>4825</v>
      </c>
      <c r="D663" s="4" t="s">
        <v>135</v>
      </c>
      <c r="E663" s="54">
        <v>10</v>
      </c>
      <c r="F663" s="5">
        <v>1.1399999999999999</v>
      </c>
      <c r="G663" s="67">
        <f t="shared" si="70"/>
        <v>1.1399999999999999</v>
      </c>
      <c r="H663" s="68"/>
      <c r="I663" s="69">
        <f t="shared" si="71"/>
        <v>0</v>
      </c>
      <c r="J663" s="1" t="s">
        <v>2190</v>
      </c>
    </row>
    <row r="664" spans="1:10">
      <c r="A664" s="21">
        <v>0</v>
      </c>
      <c r="B664" s="61"/>
      <c r="C664" s="4" t="s">
        <v>4825</v>
      </c>
      <c r="D664" s="4" t="s">
        <v>139</v>
      </c>
      <c r="E664" s="54">
        <v>10</v>
      </c>
      <c r="F664" s="5">
        <v>1.1399999999999999</v>
      </c>
      <c r="G664" s="67">
        <f t="shared" si="70"/>
        <v>1.1399999999999999</v>
      </c>
      <c r="H664" s="68"/>
      <c r="I664" s="69">
        <f t="shared" si="71"/>
        <v>0</v>
      </c>
      <c r="J664" s="1" t="s">
        <v>2190</v>
      </c>
    </row>
    <row r="665" spans="1:10">
      <c r="A665" s="231"/>
      <c r="B665" s="61"/>
      <c r="C665" s="4"/>
      <c r="D665" s="4"/>
      <c r="E665" s="54"/>
      <c r="F665" s="5"/>
      <c r="G665" s="67"/>
      <c r="H665" s="68"/>
      <c r="I665" s="69"/>
    </row>
    <row r="666" spans="1:10">
      <c r="A666" s="21">
        <v>0</v>
      </c>
      <c r="B666" s="61"/>
      <c r="C666" s="4" t="s">
        <v>4826</v>
      </c>
      <c r="D666" s="4" t="s">
        <v>122</v>
      </c>
      <c r="E666" s="54">
        <v>10</v>
      </c>
      <c r="F666" s="5">
        <v>1.65</v>
      </c>
      <c r="G666" s="67">
        <f t="shared" ref="G666:G673" si="72">F666*(1-Скидка_SUNMIGHT)</f>
        <v>1.65</v>
      </c>
      <c r="H666" s="68"/>
      <c r="I666" s="69">
        <f t="shared" ref="I666:I673" si="73">G666*H666</f>
        <v>0</v>
      </c>
      <c r="J666" s="1" t="s">
        <v>2190</v>
      </c>
    </row>
    <row r="667" spans="1:10">
      <c r="A667" s="21">
        <v>0</v>
      </c>
      <c r="B667" s="61"/>
      <c r="C667" s="4" t="s">
        <v>4826</v>
      </c>
      <c r="D667" s="4" t="s">
        <v>124</v>
      </c>
      <c r="E667" s="54">
        <v>10</v>
      </c>
      <c r="F667" s="5">
        <v>1.55</v>
      </c>
      <c r="G667" s="67">
        <f t="shared" si="72"/>
        <v>1.55</v>
      </c>
      <c r="H667" s="68"/>
      <c r="I667" s="69">
        <f t="shared" si="73"/>
        <v>0</v>
      </c>
      <c r="J667" s="1" t="s">
        <v>2190</v>
      </c>
    </row>
    <row r="668" spans="1:10">
      <c r="A668" s="21">
        <v>0</v>
      </c>
      <c r="B668" s="61"/>
      <c r="C668" s="4" t="s">
        <v>4826</v>
      </c>
      <c r="D668" s="4" t="s">
        <v>126</v>
      </c>
      <c r="E668" s="54">
        <v>10</v>
      </c>
      <c r="F668" s="5">
        <v>1.5</v>
      </c>
      <c r="G668" s="67">
        <f t="shared" si="72"/>
        <v>1.5</v>
      </c>
      <c r="H668" s="68"/>
      <c r="I668" s="69">
        <f t="shared" si="73"/>
        <v>0</v>
      </c>
      <c r="J668" s="1" t="s">
        <v>2190</v>
      </c>
    </row>
    <row r="669" spans="1:10">
      <c r="A669" s="21">
        <v>0</v>
      </c>
      <c r="B669" s="61"/>
      <c r="C669" s="4" t="s">
        <v>4826</v>
      </c>
      <c r="D669" s="4" t="s">
        <v>129</v>
      </c>
      <c r="E669" s="54">
        <v>10</v>
      </c>
      <c r="F669" s="5">
        <v>1.47</v>
      </c>
      <c r="G669" s="67">
        <f t="shared" si="72"/>
        <v>1.47</v>
      </c>
      <c r="H669" s="68"/>
      <c r="I669" s="69">
        <f t="shared" si="73"/>
        <v>0</v>
      </c>
      <c r="J669" s="1" t="s">
        <v>2190</v>
      </c>
    </row>
    <row r="670" spans="1:10">
      <c r="A670" s="21">
        <v>0</v>
      </c>
      <c r="B670" s="61"/>
      <c r="C670" s="4" t="s">
        <v>4826</v>
      </c>
      <c r="D670" s="4" t="s">
        <v>131</v>
      </c>
      <c r="E670" s="54">
        <v>10</v>
      </c>
      <c r="F670" s="5">
        <v>1.47</v>
      </c>
      <c r="G670" s="67">
        <f t="shared" si="72"/>
        <v>1.47</v>
      </c>
      <c r="H670" s="68"/>
      <c r="I670" s="69">
        <f t="shared" si="73"/>
        <v>0</v>
      </c>
      <c r="J670" s="1" t="s">
        <v>2190</v>
      </c>
    </row>
    <row r="671" spans="1:10">
      <c r="A671" s="21">
        <v>0</v>
      </c>
      <c r="B671" s="61"/>
      <c r="C671" s="4" t="s">
        <v>4826</v>
      </c>
      <c r="D671" s="4" t="s">
        <v>133</v>
      </c>
      <c r="E671" s="54">
        <v>10</v>
      </c>
      <c r="F671" s="5">
        <v>1.47</v>
      </c>
      <c r="G671" s="67">
        <f t="shared" si="72"/>
        <v>1.47</v>
      </c>
      <c r="H671" s="68"/>
      <c r="I671" s="69">
        <f t="shared" si="73"/>
        <v>0</v>
      </c>
      <c r="J671" s="1" t="s">
        <v>2190</v>
      </c>
    </row>
    <row r="672" spans="1:10">
      <c r="A672" s="21">
        <v>0</v>
      </c>
      <c r="B672" s="61"/>
      <c r="C672" s="4" t="s">
        <v>4826</v>
      </c>
      <c r="D672" s="4" t="s">
        <v>135</v>
      </c>
      <c r="E672" s="54">
        <v>10</v>
      </c>
      <c r="F672" s="5">
        <v>1.47</v>
      </c>
      <c r="G672" s="67">
        <f t="shared" si="72"/>
        <v>1.47</v>
      </c>
      <c r="H672" s="68"/>
      <c r="I672" s="69">
        <f t="shared" si="73"/>
        <v>0</v>
      </c>
      <c r="J672" s="1" t="s">
        <v>2190</v>
      </c>
    </row>
    <row r="673" spans="1:10">
      <c r="A673" s="21">
        <v>0</v>
      </c>
      <c r="B673" s="61"/>
      <c r="C673" s="4" t="s">
        <v>4826</v>
      </c>
      <c r="D673" s="4" t="s">
        <v>139</v>
      </c>
      <c r="E673" s="54">
        <v>10</v>
      </c>
      <c r="F673" s="5">
        <v>1.47</v>
      </c>
      <c r="G673" s="67">
        <f t="shared" si="72"/>
        <v>1.47</v>
      </c>
      <c r="H673" s="68"/>
      <c r="I673" s="69">
        <f t="shared" si="73"/>
        <v>0</v>
      </c>
      <c r="J673" s="1" t="s">
        <v>2190</v>
      </c>
    </row>
    <row r="674" spans="1:10" ht="12.5" thickBot="1">
      <c r="A674" s="231"/>
      <c r="B674" s="233"/>
      <c r="C674" s="234"/>
      <c r="D674" s="234"/>
      <c r="E674" s="235"/>
      <c r="F674" s="236"/>
      <c r="G674" s="67"/>
      <c r="H674" s="68"/>
      <c r="I674" s="69"/>
    </row>
    <row r="675" spans="1:10">
      <c r="A675" s="21"/>
      <c r="B675" s="301" t="s">
        <v>4827</v>
      </c>
      <c r="C675" s="302"/>
      <c r="D675" s="302"/>
      <c r="E675" s="302"/>
      <c r="F675" s="302"/>
      <c r="G675" s="67"/>
      <c r="H675" s="68"/>
      <c r="I675" s="69"/>
    </row>
    <row r="676" spans="1:10">
      <c r="A676" s="21"/>
      <c r="B676" s="40" t="s">
        <v>4828</v>
      </c>
      <c r="C676" s="232"/>
      <c r="D676" s="232"/>
      <c r="E676" s="232"/>
      <c r="F676" s="232"/>
      <c r="G676" s="67"/>
      <c r="H676" s="68"/>
      <c r="I676" s="69"/>
    </row>
    <row r="677" spans="1:10">
      <c r="A677" s="21">
        <v>0</v>
      </c>
      <c r="B677" s="61"/>
      <c r="C677" s="4" t="s">
        <v>2187</v>
      </c>
      <c r="D677" s="4" t="s">
        <v>122</v>
      </c>
      <c r="E677" s="54">
        <v>10</v>
      </c>
      <c r="F677" s="5">
        <v>1.29</v>
      </c>
      <c r="G677" s="67">
        <f>F677*(1-Скидка_SUNMIGHT)</f>
        <v>1.29</v>
      </c>
      <c r="H677" s="68"/>
      <c r="I677" s="69">
        <f>G677*H677</f>
        <v>0</v>
      </c>
      <c r="J677" s="1" t="s">
        <v>2190</v>
      </c>
    </row>
    <row r="678" spans="1:10">
      <c r="A678" s="21">
        <v>0</v>
      </c>
      <c r="B678" s="61"/>
      <c r="C678" s="4" t="s">
        <v>2187</v>
      </c>
      <c r="D678" s="4" t="s">
        <v>124</v>
      </c>
      <c r="E678" s="54">
        <v>10</v>
      </c>
      <c r="F678" s="5">
        <v>1.22</v>
      </c>
      <c r="G678" s="67">
        <f>F678*(1-Скидка_SUNMIGHT)</f>
        <v>1.22</v>
      </c>
      <c r="H678" s="68"/>
      <c r="I678" s="69">
        <f>G678*H678</f>
        <v>0</v>
      </c>
      <c r="J678" s="1" t="s">
        <v>2190</v>
      </c>
    </row>
    <row r="679" spans="1:10">
      <c r="A679" s="21">
        <v>0</v>
      </c>
      <c r="B679" s="61"/>
      <c r="C679" s="4" t="s">
        <v>2187</v>
      </c>
      <c r="D679" s="4" t="s">
        <v>126</v>
      </c>
      <c r="E679" s="54">
        <v>10</v>
      </c>
      <c r="F679" s="5">
        <v>1.19</v>
      </c>
      <c r="G679" s="67">
        <f t="shared" ref="G679:G702" si="74">F679*(1-Скидка_SUNMIGHT)</f>
        <v>1.19</v>
      </c>
      <c r="H679" s="68"/>
      <c r="I679" s="69">
        <f t="shared" ref="I679:I702" si="75">G679*H679</f>
        <v>0</v>
      </c>
      <c r="J679" s="1" t="s">
        <v>2190</v>
      </c>
    </row>
    <row r="680" spans="1:10">
      <c r="A680" s="21">
        <v>0</v>
      </c>
      <c r="B680" s="61"/>
      <c r="C680" s="4" t="s">
        <v>2187</v>
      </c>
      <c r="D680" s="4" t="s">
        <v>129</v>
      </c>
      <c r="E680" s="54">
        <v>10</v>
      </c>
      <c r="F680" s="5">
        <v>1.1599999999999999</v>
      </c>
      <c r="G680" s="67">
        <f t="shared" si="74"/>
        <v>1.1599999999999999</v>
      </c>
      <c r="H680" s="68"/>
      <c r="I680" s="69">
        <f t="shared" si="75"/>
        <v>0</v>
      </c>
      <c r="J680" s="1" t="s">
        <v>2190</v>
      </c>
    </row>
    <row r="681" spans="1:10">
      <c r="A681" s="21">
        <v>0</v>
      </c>
      <c r="B681" s="61"/>
      <c r="C681" s="4" t="s">
        <v>2187</v>
      </c>
      <c r="D681" s="4" t="s">
        <v>131</v>
      </c>
      <c r="E681" s="54">
        <v>10</v>
      </c>
      <c r="F681" s="5">
        <v>1.1599999999999999</v>
      </c>
      <c r="G681" s="67">
        <f t="shared" si="74"/>
        <v>1.1599999999999999</v>
      </c>
      <c r="H681" s="68"/>
      <c r="I681" s="69">
        <f t="shared" si="75"/>
        <v>0</v>
      </c>
      <c r="J681" s="1" t="s">
        <v>2190</v>
      </c>
    </row>
    <row r="682" spans="1:10">
      <c r="A682" s="21">
        <v>0</v>
      </c>
      <c r="B682" s="61"/>
      <c r="C682" s="4" t="s">
        <v>2187</v>
      </c>
      <c r="D682" s="4" t="s">
        <v>133</v>
      </c>
      <c r="E682" s="54">
        <v>10</v>
      </c>
      <c r="F682" s="5">
        <v>1.1599999999999999</v>
      </c>
      <c r="G682" s="67">
        <f t="shared" si="74"/>
        <v>1.1599999999999999</v>
      </c>
      <c r="H682" s="68"/>
      <c r="I682" s="69">
        <f t="shared" si="75"/>
        <v>0</v>
      </c>
      <c r="J682" s="1" t="s">
        <v>2190</v>
      </c>
    </row>
    <row r="683" spans="1:10">
      <c r="A683" s="21">
        <v>0</v>
      </c>
      <c r="B683" s="61"/>
      <c r="C683" s="4" t="s">
        <v>2187</v>
      </c>
      <c r="D683" s="4" t="s">
        <v>135</v>
      </c>
      <c r="E683" s="54">
        <v>10</v>
      </c>
      <c r="F683" s="5">
        <v>1.1599999999999999</v>
      </c>
      <c r="G683" s="67">
        <f t="shared" si="74"/>
        <v>1.1599999999999999</v>
      </c>
      <c r="H683" s="68"/>
      <c r="I683" s="69">
        <f t="shared" si="75"/>
        <v>0</v>
      </c>
      <c r="J683" s="1" t="s">
        <v>2190</v>
      </c>
    </row>
    <row r="684" spans="1:10">
      <c r="A684" s="21">
        <v>0</v>
      </c>
      <c r="B684" s="61"/>
      <c r="C684" s="4" t="s">
        <v>2187</v>
      </c>
      <c r="D684" s="4" t="s">
        <v>139</v>
      </c>
      <c r="E684" s="54">
        <v>10</v>
      </c>
      <c r="F684" s="5">
        <v>1.1599999999999999</v>
      </c>
      <c r="G684" s="67">
        <f t="shared" si="74"/>
        <v>1.1599999999999999</v>
      </c>
      <c r="H684" s="68"/>
      <c r="I684" s="69">
        <f t="shared" si="75"/>
        <v>0</v>
      </c>
      <c r="J684" s="1" t="s">
        <v>2190</v>
      </c>
    </row>
    <row r="685" spans="1:10">
      <c r="A685" s="231"/>
      <c r="B685" s="61"/>
      <c r="C685" s="4"/>
      <c r="D685" s="4"/>
      <c r="E685" s="54"/>
      <c r="F685" s="5"/>
      <c r="G685" s="67"/>
      <c r="H685" s="68"/>
      <c r="I685" s="69"/>
    </row>
    <row r="686" spans="1:10">
      <c r="A686" s="21">
        <v>0</v>
      </c>
      <c r="B686" s="61"/>
      <c r="C686" s="4" t="s">
        <v>2188</v>
      </c>
      <c r="D686" s="4" t="s">
        <v>122</v>
      </c>
      <c r="E686" s="54">
        <v>10</v>
      </c>
      <c r="F686" s="5">
        <v>1.38</v>
      </c>
      <c r="G686" s="67">
        <f t="shared" ref="G686:G696" si="76">F686*(1-Скидка_SUNMIGHT)</f>
        <v>1.38</v>
      </c>
      <c r="H686" s="68"/>
      <c r="I686" s="69">
        <f t="shared" ref="I686:I696" si="77">G686*H686</f>
        <v>0</v>
      </c>
      <c r="J686" s="1" t="s">
        <v>2190</v>
      </c>
    </row>
    <row r="687" spans="1:10">
      <c r="A687" s="21">
        <v>0</v>
      </c>
      <c r="B687" s="61"/>
      <c r="C687" s="4" t="s">
        <v>2188</v>
      </c>
      <c r="D687" s="4" t="s">
        <v>124</v>
      </c>
      <c r="E687" s="54">
        <v>10</v>
      </c>
      <c r="F687" s="5">
        <v>1.29</v>
      </c>
      <c r="G687" s="67">
        <f t="shared" si="76"/>
        <v>1.29</v>
      </c>
      <c r="H687" s="68"/>
      <c r="I687" s="69">
        <f t="shared" si="77"/>
        <v>0</v>
      </c>
      <c r="J687" s="1" t="s">
        <v>2190</v>
      </c>
    </row>
    <row r="688" spans="1:10">
      <c r="A688" s="21">
        <v>0</v>
      </c>
      <c r="B688" s="61"/>
      <c r="C688" s="4" t="s">
        <v>2188</v>
      </c>
      <c r="D688" s="4" t="s">
        <v>126</v>
      </c>
      <c r="E688" s="54">
        <v>10</v>
      </c>
      <c r="F688" s="5">
        <v>1.26</v>
      </c>
      <c r="G688" s="67">
        <f t="shared" si="76"/>
        <v>1.26</v>
      </c>
      <c r="H688" s="68"/>
      <c r="I688" s="69">
        <f t="shared" si="77"/>
        <v>0</v>
      </c>
      <c r="J688" s="1" t="s">
        <v>2190</v>
      </c>
    </row>
    <row r="689" spans="1:10">
      <c r="A689" s="21">
        <v>0</v>
      </c>
      <c r="B689" s="61"/>
      <c r="C689" s="4" t="s">
        <v>2188</v>
      </c>
      <c r="D689" s="4" t="s">
        <v>129</v>
      </c>
      <c r="E689" s="54">
        <v>10</v>
      </c>
      <c r="F689" s="5">
        <v>1.24</v>
      </c>
      <c r="G689" s="67">
        <f t="shared" si="76"/>
        <v>1.24</v>
      </c>
      <c r="H689" s="68"/>
      <c r="I689" s="69">
        <f t="shared" si="77"/>
        <v>0</v>
      </c>
      <c r="J689" s="1" t="s">
        <v>2190</v>
      </c>
    </row>
    <row r="690" spans="1:10">
      <c r="A690" s="21">
        <v>0</v>
      </c>
      <c r="B690" s="61"/>
      <c r="C690" s="4" t="s">
        <v>2188</v>
      </c>
      <c r="D690" s="4" t="s">
        <v>131</v>
      </c>
      <c r="E690" s="54">
        <v>10</v>
      </c>
      <c r="F690" s="5">
        <v>1.24</v>
      </c>
      <c r="G690" s="67">
        <f t="shared" si="76"/>
        <v>1.24</v>
      </c>
      <c r="H690" s="68"/>
      <c r="I690" s="69">
        <f t="shared" si="77"/>
        <v>0</v>
      </c>
      <c r="J690" s="1" t="s">
        <v>2190</v>
      </c>
    </row>
    <row r="691" spans="1:10">
      <c r="A691" s="21">
        <v>0</v>
      </c>
      <c r="B691" s="61"/>
      <c r="C691" s="4" t="s">
        <v>2188</v>
      </c>
      <c r="D691" s="4" t="s">
        <v>133</v>
      </c>
      <c r="E691" s="54">
        <v>10</v>
      </c>
      <c r="F691" s="5">
        <v>1.24</v>
      </c>
      <c r="G691" s="67">
        <f t="shared" si="76"/>
        <v>1.24</v>
      </c>
      <c r="H691" s="68"/>
      <c r="I691" s="69">
        <f t="shared" si="77"/>
        <v>0</v>
      </c>
      <c r="J691" s="1" t="s">
        <v>2190</v>
      </c>
    </row>
    <row r="692" spans="1:10">
      <c r="A692" s="21">
        <v>0</v>
      </c>
      <c r="B692" s="61"/>
      <c r="C692" s="4" t="s">
        <v>2188</v>
      </c>
      <c r="D692" s="4" t="s">
        <v>135</v>
      </c>
      <c r="E692" s="54">
        <v>10</v>
      </c>
      <c r="F692" s="5">
        <v>1.24</v>
      </c>
      <c r="G692" s="67">
        <f t="shared" si="76"/>
        <v>1.24</v>
      </c>
      <c r="H692" s="68"/>
      <c r="I692" s="69">
        <f t="shared" si="77"/>
        <v>0</v>
      </c>
      <c r="J692" s="1" t="s">
        <v>2190</v>
      </c>
    </row>
    <row r="693" spans="1:10">
      <c r="A693" s="21">
        <v>0</v>
      </c>
      <c r="B693" s="61"/>
      <c r="C693" s="4" t="s">
        <v>2188</v>
      </c>
      <c r="D693" s="4" t="s">
        <v>139</v>
      </c>
      <c r="E693" s="54">
        <v>10</v>
      </c>
      <c r="F693" s="5">
        <v>1.24</v>
      </c>
      <c r="G693" s="67">
        <f t="shared" si="76"/>
        <v>1.24</v>
      </c>
      <c r="H693" s="68"/>
      <c r="I693" s="69">
        <f t="shared" si="77"/>
        <v>0</v>
      </c>
      <c r="J693" s="1" t="s">
        <v>2190</v>
      </c>
    </row>
    <row r="694" spans="1:10">
      <c r="A694" s="231"/>
      <c r="B694" s="61"/>
      <c r="C694" s="4"/>
      <c r="D694" s="4"/>
      <c r="E694" s="54"/>
      <c r="F694" s="5"/>
      <c r="G694" s="67"/>
      <c r="H694" s="68"/>
      <c r="I694" s="69"/>
    </row>
    <row r="695" spans="1:10">
      <c r="A695" s="21">
        <v>0</v>
      </c>
      <c r="B695" s="61"/>
      <c r="C695" s="4" t="s">
        <v>2189</v>
      </c>
      <c r="D695" s="4" t="s">
        <v>122</v>
      </c>
      <c r="E695" s="54">
        <v>10</v>
      </c>
      <c r="F695" s="5">
        <v>1.84</v>
      </c>
      <c r="G695" s="67">
        <f t="shared" si="76"/>
        <v>1.84</v>
      </c>
      <c r="H695" s="68"/>
      <c r="I695" s="69">
        <f t="shared" si="77"/>
        <v>0</v>
      </c>
      <c r="J695" s="1" t="s">
        <v>2190</v>
      </c>
    </row>
    <row r="696" spans="1:10">
      <c r="A696" s="21">
        <v>0</v>
      </c>
      <c r="B696" s="61"/>
      <c r="C696" s="4" t="s">
        <v>2189</v>
      </c>
      <c r="D696" s="4" t="s">
        <v>124</v>
      </c>
      <c r="E696" s="54">
        <v>10</v>
      </c>
      <c r="F696" s="5">
        <v>1.71</v>
      </c>
      <c r="G696" s="67">
        <f t="shared" si="76"/>
        <v>1.71</v>
      </c>
      <c r="H696" s="68"/>
      <c r="I696" s="69">
        <f t="shared" si="77"/>
        <v>0</v>
      </c>
      <c r="J696" s="1" t="s">
        <v>2190</v>
      </c>
    </row>
    <row r="697" spans="1:10">
      <c r="A697" s="21">
        <v>0</v>
      </c>
      <c r="B697" s="61"/>
      <c r="C697" s="4" t="s">
        <v>2189</v>
      </c>
      <c r="D697" s="4" t="s">
        <v>126</v>
      </c>
      <c r="E697" s="54">
        <v>10</v>
      </c>
      <c r="F697" s="5">
        <v>1.66</v>
      </c>
      <c r="G697" s="67">
        <f t="shared" si="74"/>
        <v>1.66</v>
      </c>
      <c r="H697" s="68"/>
      <c r="I697" s="69">
        <f t="shared" si="75"/>
        <v>0</v>
      </c>
      <c r="J697" s="1" t="s">
        <v>2190</v>
      </c>
    </row>
    <row r="698" spans="1:10">
      <c r="A698" s="21">
        <v>0</v>
      </c>
      <c r="B698" s="61"/>
      <c r="C698" s="4" t="s">
        <v>2189</v>
      </c>
      <c r="D698" s="4" t="s">
        <v>129</v>
      </c>
      <c r="E698" s="54">
        <v>10</v>
      </c>
      <c r="F698" s="5">
        <v>1.62</v>
      </c>
      <c r="G698" s="67">
        <f t="shared" si="74"/>
        <v>1.62</v>
      </c>
      <c r="H698" s="68"/>
      <c r="I698" s="69">
        <f t="shared" si="75"/>
        <v>0</v>
      </c>
      <c r="J698" s="1" t="s">
        <v>2190</v>
      </c>
    </row>
    <row r="699" spans="1:10">
      <c r="A699" s="21">
        <v>0</v>
      </c>
      <c r="B699" s="61"/>
      <c r="C699" s="4" t="s">
        <v>2189</v>
      </c>
      <c r="D699" s="4" t="s">
        <v>131</v>
      </c>
      <c r="E699" s="54">
        <v>10</v>
      </c>
      <c r="F699" s="5">
        <v>1.62</v>
      </c>
      <c r="G699" s="67">
        <f t="shared" si="74"/>
        <v>1.62</v>
      </c>
      <c r="H699" s="68"/>
      <c r="I699" s="69">
        <f t="shared" si="75"/>
        <v>0</v>
      </c>
      <c r="J699" s="1" t="s">
        <v>2190</v>
      </c>
    </row>
    <row r="700" spans="1:10">
      <c r="A700" s="21">
        <v>0</v>
      </c>
      <c r="B700" s="61"/>
      <c r="C700" s="4" t="s">
        <v>2189</v>
      </c>
      <c r="D700" s="4" t="s">
        <v>133</v>
      </c>
      <c r="E700" s="54">
        <v>10</v>
      </c>
      <c r="F700" s="5">
        <v>1.62</v>
      </c>
      <c r="G700" s="67">
        <f t="shared" si="74"/>
        <v>1.62</v>
      </c>
      <c r="H700" s="68"/>
      <c r="I700" s="69">
        <f t="shared" si="75"/>
        <v>0</v>
      </c>
      <c r="J700" s="1" t="s">
        <v>2190</v>
      </c>
    </row>
    <row r="701" spans="1:10">
      <c r="A701" s="21">
        <v>0</v>
      </c>
      <c r="B701" s="61"/>
      <c r="C701" s="4" t="s">
        <v>2189</v>
      </c>
      <c r="D701" s="4" t="s">
        <v>135</v>
      </c>
      <c r="E701" s="54">
        <v>10</v>
      </c>
      <c r="F701" s="5">
        <v>1.62</v>
      </c>
      <c r="G701" s="67">
        <f t="shared" si="74"/>
        <v>1.62</v>
      </c>
      <c r="H701" s="68"/>
      <c r="I701" s="69">
        <f t="shared" si="75"/>
        <v>0</v>
      </c>
      <c r="J701" s="1" t="s">
        <v>2190</v>
      </c>
    </row>
    <row r="702" spans="1:10">
      <c r="A702" s="21">
        <v>0</v>
      </c>
      <c r="B702" s="61"/>
      <c r="C702" s="4" t="s">
        <v>2189</v>
      </c>
      <c r="D702" s="4" t="s">
        <v>139</v>
      </c>
      <c r="E702" s="54">
        <v>10</v>
      </c>
      <c r="F702" s="5">
        <v>1.62</v>
      </c>
      <c r="G702" s="67">
        <f t="shared" si="74"/>
        <v>1.62</v>
      </c>
      <c r="H702" s="68"/>
      <c r="I702" s="69">
        <f t="shared" si="75"/>
        <v>0</v>
      </c>
      <c r="J702" s="1" t="s">
        <v>2190</v>
      </c>
    </row>
    <row r="703" spans="1:10" ht="12.5" thickBot="1">
      <c r="A703" s="21"/>
      <c r="B703" s="61"/>
      <c r="C703" s="4"/>
      <c r="D703" s="4"/>
      <c r="E703" s="54"/>
      <c r="F703" s="5"/>
      <c r="G703" s="67"/>
      <c r="H703" s="68"/>
      <c r="I703" s="69"/>
    </row>
    <row r="704" spans="1:10">
      <c r="A704" s="21"/>
      <c r="B704" s="301" t="s">
        <v>3577</v>
      </c>
      <c r="C704" s="302"/>
      <c r="D704" s="302"/>
      <c r="E704" s="302"/>
      <c r="F704" s="302"/>
      <c r="G704" s="67"/>
      <c r="H704" s="68"/>
      <c r="I704" s="69"/>
    </row>
    <row r="705" spans="1:9">
      <c r="A705" s="21"/>
      <c r="B705" s="40" t="s">
        <v>3578</v>
      </c>
      <c r="C705" s="4"/>
      <c r="D705" s="4"/>
      <c r="E705" s="54"/>
      <c r="F705" s="5"/>
      <c r="G705" s="67"/>
      <c r="H705" s="68"/>
      <c r="I705" s="69"/>
    </row>
    <row r="706" spans="1:9">
      <c r="A706" s="21">
        <v>0</v>
      </c>
      <c r="B706" s="6" t="s">
        <v>3009</v>
      </c>
      <c r="C706" s="6" t="s">
        <v>3010</v>
      </c>
      <c r="D706" s="6" t="s">
        <v>589</v>
      </c>
      <c r="E706" s="54">
        <v>250</v>
      </c>
      <c r="F706" s="5">
        <v>0.63</v>
      </c>
      <c r="G706" s="67">
        <f t="shared" ref="G706:G712" si="78">F706*(1-Скидка_SUNMIGHT)</f>
        <v>0.63</v>
      </c>
      <c r="H706" s="68"/>
      <c r="I706" s="69">
        <f t="shared" ref="I706:I724" si="79">G706*H706</f>
        <v>0</v>
      </c>
    </row>
    <row r="707" spans="1:9">
      <c r="A707" s="21">
        <v>0</v>
      </c>
      <c r="B707" s="6" t="s">
        <v>3011</v>
      </c>
      <c r="C707" s="6" t="s">
        <v>3010</v>
      </c>
      <c r="D707" s="6" t="s">
        <v>591</v>
      </c>
      <c r="E707" s="54">
        <v>250</v>
      </c>
      <c r="F707" s="5">
        <v>0.63</v>
      </c>
      <c r="G707" s="67">
        <f t="shared" si="78"/>
        <v>0.63</v>
      </c>
      <c r="H707" s="68"/>
      <c r="I707" s="69">
        <f t="shared" si="79"/>
        <v>0</v>
      </c>
    </row>
    <row r="708" spans="1:9">
      <c r="A708" s="21">
        <v>0</v>
      </c>
      <c r="B708" s="6" t="s">
        <v>3012</v>
      </c>
      <c r="C708" s="6" t="s">
        <v>3010</v>
      </c>
      <c r="D708" s="6" t="s">
        <v>593</v>
      </c>
      <c r="E708" s="54">
        <v>250</v>
      </c>
      <c r="F708" s="5">
        <v>0.63</v>
      </c>
      <c r="G708" s="67">
        <f t="shared" si="78"/>
        <v>0.63</v>
      </c>
      <c r="H708" s="68"/>
      <c r="I708" s="69">
        <f t="shared" si="79"/>
        <v>0</v>
      </c>
    </row>
    <row r="709" spans="1:9">
      <c r="A709" s="21">
        <v>0</v>
      </c>
      <c r="B709" s="6" t="s">
        <v>3013</v>
      </c>
      <c r="C709" s="6" t="s">
        <v>3010</v>
      </c>
      <c r="D709" s="6" t="s">
        <v>595</v>
      </c>
      <c r="E709" s="54">
        <v>250</v>
      </c>
      <c r="F709" s="5">
        <v>0.63</v>
      </c>
      <c r="G709" s="67">
        <f t="shared" si="78"/>
        <v>0.63</v>
      </c>
      <c r="H709" s="68"/>
      <c r="I709" s="69">
        <f t="shared" si="79"/>
        <v>0</v>
      </c>
    </row>
    <row r="710" spans="1:9">
      <c r="A710" s="21">
        <v>0</v>
      </c>
      <c r="B710" s="6" t="s">
        <v>3014</v>
      </c>
      <c r="C710" s="6" t="s">
        <v>3010</v>
      </c>
      <c r="D710" s="6" t="s">
        <v>619</v>
      </c>
      <c r="E710" s="54">
        <v>250</v>
      </c>
      <c r="F710" s="5">
        <v>0.63</v>
      </c>
      <c r="G710" s="67">
        <f t="shared" si="78"/>
        <v>0.63</v>
      </c>
      <c r="H710" s="68"/>
      <c r="I710" s="69">
        <f t="shared" si="79"/>
        <v>0</v>
      </c>
    </row>
    <row r="711" spans="1:9">
      <c r="A711" s="21">
        <v>0</v>
      </c>
      <c r="B711" s="6" t="s">
        <v>3015</v>
      </c>
      <c r="C711" s="6" t="s">
        <v>3010</v>
      </c>
      <c r="D711" s="6" t="s">
        <v>620</v>
      </c>
      <c r="E711" s="54">
        <v>250</v>
      </c>
      <c r="F711" s="5">
        <v>0.63</v>
      </c>
      <c r="G711" s="67">
        <f t="shared" si="78"/>
        <v>0.63</v>
      </c>
      <c r="H711" s="68"/>
      <c r="I711" s="69">
        <f t="shared" si="79"/>
        <v>0</v>
      </c>
    </row>
    <row r="712" spans="1:9">
      <c r="A712" s="21">
        <v>0</v>
      </c>
      <c r="B712" s="6" t="s">
        <v>3016</v>
      </c>
      <c r="C712" s="6" t="s">
        <v>3010</v>
      </c>
      <c r="D712" s="6" t="s">
        <v>621</v>
      </c>
      <c r="E712" s="54">
        <v>250</v>
      </c>
      <c r="F712" s="5">
        <v>0.63</v>
      </c>
      <c r="G712" s="67">
        <f t="shared" si="78"/>
        <v>0.63</v>
      </c>
      <c r="H712" s="68"/>
      <c r="I712" s="69">
        <f t="shared" si="79"/>
        <v>0</v>
      </c>
    </row>
    <row r="713" spans="1:9">
      <c r="A713" s="21">
        <v>0</v>
      </c>
      <c r="B713" s="61" t="s">
        <v>3025</v>
      </c>
      <c r="C713" s="6" t="s">
        <v>3010</v>
      </c>
      <c r="D713" s="6" t="s">
        <v>558</v>
      </c>
      <c r="E713" s="54">
        <v>250</v>
      </c>
      <c r="F713" s="5">
        <v>0.63</v>
      </c>
      <c r="G713" s="67">
        <f t="shared" ref="G713:G724" si="80">F713*(1-Скидка_SUNMIGHT)</f>
        <v>0.63</v>
      </c>
      <c r="H713" s="68"/>
      <c r="I713" s="69">
        <f t="shared" si="79"/>
        <v>0</v>
      </c>
    </row>
    <row r="714" spans="1:9">
      <c r="A714" s="21">
        <v>0</v>
      </c>
      <c r="B714" s="61" t="s">
        <v>3026</v>
      </c>
      <c r="C714" s="6" t="s">
        <v>3010</v>
      </c>
      <c r="D714" s="6" t="s">
        <v>3027</v>
      </c>
      <c r="E714" s="54">
        <v>250</v>
      </c>
      <c r="F714" s="5">
        <v>0.63</v>
      </c>
      <c r="G714" s="67">
        <f t="shared" si="80"/>
        <v>0.63</v>
      </c>
      <c r="H714" s="68"/>
      <c r="I714" s="69">
        <f t="shared" si="79"/>
        <v>0</v>
      </c>
    </row>
    <row r="715" spans="1:9">
      <c r="A715" s="231"/>
      <c r="B715" s="6" t="s">
        <v>434</v>
      </c>
      <c r="C715" s="6"/>
      <c r="D715" s="6"/>
      <c r="E715" s="54"/>
      <c r="F715" s="5"/>
      <c r="G715" s="67"/>
      <c r="H715" s="68"/>
      <c r="I715" s="69"/>
    </row>
    <row r="716" spans="1:9">
      <c r="A716" s="21">
        <v>0</v>
      </c>
      <c r="B716" s="6" t="s">
        <v>3017</v>
      </c>
      <c r="C716" s="6" t="s">
        <v>3018</v>
      </c>
      <c r="D716" s="6" t="s">
        <v>589</v>
      </c>
      <c r="E716" s="54">
        <v>100</v>
      </c>
      <c r="F716" s="5">
        <v>0.65</v>
      </c>
      <c r="G716" s="67">
        <f t="shared" si="80"/>
        <v>0.65</v>
      </c>
      <c r="H716" s="68"/>
      <c r="I716" s="69">
        <f t="shared" si="79"/>
        <v>0</v>
      </c>
    </row>
    <row r="717" spans="1:9">
      <c r="A717" s="21">
        <v>0</v>
      </c>
      <c r="B717" s="6" t="s">
        <v>3019</v>
      </c>
      <c r="C717" s="6" t="s">
        <v>3018</v>
      </c>
      <c r="D717" s="6" t="s">
        <v>591</v>
      </c>
      <c r="E717" s="54">
        <v>100</v>
      </c>
      <c r="F717" s="5">
        <v>0.65</v>
      </c>
      <c r="G717" s="67">
        <f t="shared" si="80"/>
        <v>0.65</v>
      </c>
      <c r="H717" s="68"/>
      <c r="I717" s="69">
        <f t="shared" si="79"/>
        <v>0</v>
      </c>
    </row>
    <row r="718" spans="1:9">
      <c r="A718" s="21">
        <v>0</v>
      </c>
      <c r="B718" s="6" t="s">
        <v>3020</v>
      </c>
      <c r="C718" s="6" t="s">
        <v>3018</v>
      </c>
      <c r="D718" s="6" t="s">
        <v>593</v>
      </c>
      <c r="E718" s="54">
        <v>100</v>
      </c>
      <c r="F718" s="5">
        <v>0.65</v>
      </c>
      <c r="G718" s="67">
        <f t="shared" si="80"/>
        <v>0.65</v>
      </c>
      <c r="H718" s="68"/>
      <c r="I718" s="69">
        <f t="shared" si="79"/>
        <v>0</v>
      </c>
    </row>
    <row r="719" spans="1:9">
      <c r="A719" s="21">
        <v>0</v>
      </c>
      <c r="B719" s="6" t="s">
        <v>3021</v>
      </c>
      <c r="C719" s="6" t="s">
        <v>3018</v>
      </c>
      <c r="D719" s="6" t="s">
        <v>595</v>
      </c>
      <c r="E719" s="54">
        <v>100</v>
      </c>
      <c r="F719" s="5">
        <v>0.65</v>
      </c>
      <c r="G719" s="67">
        <f t="shared" si="80"/>
        <v>0.65</v>
      </c>
      <c r="H719" s="68"/>
      <c r="I719" s="69">
        <f t="shared" si="79"/>
        <v>0</v>
      </c>
    </row>
    <row r="720" spans="1:9">
      <c r="A720" s="21">
        <v>0</v>
      </c>
      <c r="B720" s="6" t="s">
        <v>3022</v>
      </c>
      <c r="C720" s="6" t="s">
        <v>3018</v>
      </c>
      <c r="D720" s="6" t="s">
        <v>619</v>
      </c>
      <c r="E720" s="54">
        <v>100</v>
      </c>
      <c r="F720" s="5">
        <v>0.65</v>
      </c>
      <c r="G720" s="67">
        <f t="shared" si="80"/>
        <v>0.65</v>
      </c>
      <c r="H720" s="68"/>
      <c r="I720" s="69">
        <f t="shared" si="79"/>
        <v>0</v>
      </c>
    </row>
    <row r="721" spans="1:9">
      <c r="A721" s="21">
        <v>0</v>
      </c>
      <c r="B721" s="6" t="s">
        <v>3023</v>
      </c>
      <c r="C721" s="6" t="s">
        <v>3018</v>
      </c>
      <c r="D721" s="6" t="s">
        <v>620</v>
      </c>
      <c r="E721" s="54">
        <v>100</v>
      </c>
      <c r="F721" s="5">
        <v>0.65</v>
      </c>
      <c r="G721" s="67">
        <f t="shared" si="80"/>
        <v>0.65</v>
      </c>
      <c r="H721" s="68"/>
      <c r="I721" s="69">
        <f t="shared" si="79"/>
        <v>0</v>
      </c>
    </row>
    <row r="722" spans="1:9">
      <c r="A722" s="21">
        <v>0</v>
      </c>
      <c r="B722" s="6" t="s">
        <v>3024</v>
      </c>
      <c r="C722" s="6" t="s">
        <v>3018</v>
      </c>
      <c r="D722" s="6" t="s">
        <v>621</v>
      </c>
      <c r="E722" s="54">
        <v>100</v>
      </c>
      <c r="F722" s="5">
        <v>0.65</v>
      </c>
      <c r="G722" s="67">
        <f t="shared" si="80"/>
        <v>0.65</v>
      </c>
      <c r="H722" s="68"/>
      <c r="I722" s="69">
        <f t="shared" si="79"/>
        <v>0</v>
      </c>
    </row>
    <row r="723" spans="1:9">
      <c r="A723" s="21">
        <v>0</v>
      </c>
      <c r="B723" s="6" t="s">
        <v>3028</v>
      </c>
      <c r="C723" s="6" t="s">
        <v>3018</v>
      </c>
      <c r="D723" s="6" t="s">
        <v>558</v>
      </c>
      <c r="E723" s="54">
        <v>100</v>
      </c>
      <c r="F723" s="5">
        <v>0.65</v>
      </c>
      <c r="G723" s="67">
        <f t="shared" si="80"/>
        <v>0.65</v>
      </c>
      <c r="H723" s="68"/>
      <c r="I723" s="69">
        <f t="shared" si="79"/>
        <v>0</v>
      </c>
    </row>
    <row r="724" spans="1:9">
      <c r="A724" s="21">
        <v>0</v>
      </c>
      <c r="B724" s="6" t="s">
        <v>3029</v>
      </c>
      <c r="C724" s="6" t="s">
        <v>3018</v>
      </c>
      <c r="D724" s="6" t="s">
        <v>3027</v>
      </c>
      <c r="E724" s="54">
        <v>100</v>
      </c>
      <c r="F724" s="5">
        <v>0.65</v>
      </c>
      <c r="G724" s="67">
        <f t="shared" si="80"/>
        <v>0.65</v>
      </c>
      <c r="H724" s="68"/>
      <c r="I724" s="69">
        <f t="shared" si="79"/>
        <v>0</v>
      </c>
    </row>
    <row r="725" spans="1:9">
      <c r="A725" s="126"/>
      <c r="B725" s="6"/>
      <c r="C725" s="6"/>
      <c r="D725" s="6"/>
      <c r="E725" s="54"/>
      <c r="F725" s="5"/>
      <c r="G725" s="66"/>
      <c r="H725" s="68"/>
      <c r="I725" s="66"/>
    </row>
    <row r="726" spans="1:9">
      <c r="A726" s="13"/>
      <c r="F726" s="90"/>
    </row>
    <row r="727" spans="1:9">
      <c r="A727" s="13"/>
      <c r="B727" s="28" t="s">
        <v>112</v>
      </c>
    </row>
    <row r="728" spans="1:9">
      <c r="A728" s="13"/>
      <c r="B728" s="13" t="s">
        <v>113</v>
      </c>
    </row>
    <row r="729" spans="1:9">
      <c r="A729" s="13"/>
      <c r="B729" s="13" t="s">
        <v>2191</v>
      </c>
    </row>
  </sheetData>
  <autoFilter ref="A6:I822" xr:uid="{7CBC4638-3458-4F73-98BF-5B054B2515D5}"/>
  <mergeCells count="18">
    <mergeCell ref="B646:F646"/>
    <mergeCell ref="B675:F675"/>
    <mergeCell ref="B333:F333"/>
    <mergeCell ref="B618:F618"/>
    <mergeCell ref="B704:F704"/>
    <mergeCell ref="B497:F497"/>
    <mergeCell ref="B510:F510"/>
    <mergeCell ref="B519:F519"/>
    <mergeCell ref="B561:F561"/>
    <mergeCell ref="B529:F529"/>
    <mergeCell ref="B539:F539"/>
    <mergeCell ref="B590:F590"/>
    <mergeCell ref="B607:F607"/>
    <mergeCell ref="B2:F2"/>
    <mergeCell ref="B3:F3"/>
    <mergeCell ref="B7:F7"/>
    <mergeCell ref="B46:F46"/>
    <mergeCell ref="B88:F88"/>
  </mergeCells>
  <hyperlinks>
    <hyperlink ref="E5" location="Содержание!A1" display="Содержание" xr:uid="{15A998C9-0D52-45EA-AA60-28A7A740E786}"/>
  </hyperlinks>
  <pageMargins left="0.51181102362204722" right="0.31496062992125984" top="0.55118110236220474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12DF1-8A31-4169-8505-8E3C4D010ABD}">
  <dimension ref="A2:K34"/>
  <sheetViews>
    <sheetView tabSelected="1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.1796875" defaultRowHeight="12" outlineLevelCol="1"/>
  <cols>
    <col min="1" max="1" width="7.6328125" style="1" hidden="1" customWidth="1" outlineLevel="1"/>
    <col min="2" max="2" width="10.81640625" style="1" customWidth="1" collapsed="1"/>
    <col min="3" max="3" width="54.81640625" style="1" customWidth="1"/>
    <col min="4" max="4" width="8.81640625" style="1" customWidth="1"/>
    <col min="5" max="5" width="11.54296875" style="49" customWidth="1"/>
    <col min="6" max="6" width="8.7265625" style="1" customWidth="1"/>
    <col min="7" max="7" width="8.54296875" style="1" customWidth="1" outlineLevel="1"/>
    <col min="8" max="9" width="9.1796875" style="1" outlineLevel="1"/>
    <col min="10" max="10" width="2.36328125" style="1" customWidth="1"/>
    <col min="11" max="16384" width="9.1796875" style="1"/>
  </cols>
  <sheetData>
    <row r="2" spans="1:11" ht="15.5">
      <c r="B2" s="300" t="s">
        <v>0</v>
      </c>
      <c r="C2" s="300"/>
      <c r="D2" s="300"/>
      <c r="E2" s="300"/>
      <c r="F2" s="300"/>
    </row>
    <row r="3" spans="1:11" ht="15.5">
      <c r="B3" s="300" t="s">
        <v>5148</v>
      </c>
      <c r="C3" s="300"/>
      <c r="D3" s="300"/>
      <c r="E3" s="300"/>
      <c r="F3" s="300"/>
    </row>
    <row r="4" spans="1:11">
      <c r="B4" s="1" t="s">
        <v>3641</v>
      </c>
      <c r="F4" s="35"/>
      <c r="H4" s="50" t="s">
        <v>1885</v>
      </c>
      <c r="I4" s="51">
        <v>0</v>
      </c>
    </row>
    <row r="5" spans="1:11" ht="15" thickBot="1">
      <c r="B5" s="1" t="s">
        <v>1</v>
      </c>
      <c r="E5" s="88" t="s">
        <v>2011</v>
      </c>
      <c r="H5" s="50" t="s">
        <v>1886</v>
      </c>
      <c r="I5" s="7">
        <f>SUM(I9:I30)</f>
        <v>0</v>
      </c>
    </row>
    <row r="6" spans="1:11" ht="24.5" thickBot="1">
      <c r="A6" s="16" t="s">
        <v>3140</v>
      </c>
      <c r="B6" s="16" t="s">
        <v>114</v>
      </c>
      <c r="C6" s="29" t="s">
        <v>115</v>
      </c>
      <c r="D6" s="29" t="s">
        <v>116</v>
      </c>
      <c r="E6" s="29" t="s">
        <v>117</v>
      </c>
      <c r="F6" s="17" t="s">
        <v>6</v>
      </c>
      <c r="G6" s="62" t="s">
        <v>1887</v>
      </c>
      <c r="H6" s="63" t="s">
        <v>1888</v>
      </c>
      <c r="I6" s="64" t="s">
        <v>1889</v>
      </c>
    </row>
    <row r="7" spans="1:11" ht="14.5" customHeight="1">
      <c r="A7" s="21"/>
      <c r="B7" s="301" t="s">
        <v>3683</v>
      </c>
      <c r="C7" s="302"/>
      <c r="D7" s="302"/>
      <c r="E7" s="302"/>
      <c r="F7" s="374"/>
      <c r="G7" s="67"/>
      <c r="H7" s="68"/>
      <c r="I7" s="69"/>
    </row>
    <row r="8" spans="1:11">
      <c r="A8" s="21"/>
      <c r="B8" s="119" t="s">
        <v>3684</v>
      </c>
      <c r="C8" s="4"/>
      <c r="D8" s="4"/>
      <c r="E8" s="54"/>
      <c r="F8" s="5"/>
      <c r="G8" s="67"/>
      <c r="H8" s="68"/>
      <c r="I8" s="69"/>
    </row>
    <row r="9" spans="1:11">
      <c r="A9" s="231">
        <v>0</v>
      </c>
      <c r="B9" s="296" t="s">
        <v>5125</v>
      </c>
      <c r="C9" s="295" t="s">
        <v>5126</v>
      </c>
      <c r="D9" s="295" t="s">
        <v>5127</v>
      </c>
      <c r="E9" s="297" t="s">
        <v>583</v>
      </c>
      <c r="F9" s="121">
        <v>2.4500000000000002</v>
      </c>
      <c r="G9" s="298">
        <f>F9*(1-Скидка_SM_CST)</f>
        <v>2.4500000000000002</v>
      </c>
      <c r="H9" s="179"/>
      <c r="I9" s="178">
        <f t="shared" ref="I9:I18" si="0">G9*H9</f>
        <v>0</v>
      </c>
      <c r="K9" s="91" t="s">
        <v>5053</v>
      </c>
    </row>
    <row r="10" spans="1:11">
      <c r="A10" s="231">
        <v>0</v>
      </c>
      <c r="B10" s="296" t="s">
        <v>5128</v>
      </c>
      <c r="C10" s="295" t="s">
        <v>5126</v>
      </c>
      <c r="D10" s="295" t="s">
        <v>5129</v>
      </c>
      <c r="E10" s="297" t="s">
        <v>583</v>
      </c>
      <c r="F10" s="121">
        <v>2.37</v>
      </c>
      <c r="G10" s="298">
        <f>F10*(1-Скидка_SM_CST)</f>
        <v>2.37</v>
      </c>
      <c r="H10" s="179"/>
      <c r="I10" s="178">
        <f t="shared" si="0"/>
        <v>0</v>
      </c>
      <c r="K10" s="91" t="s">
        <v>5053</v>
      </c>
    </row>
    <row r="11" spans="1:11">
      <c r="A11" s="231">
        <v>0</v>
      </c>
      <c r="B11" s="296" t="s">
        <v>5130</v>
      </c>
      <c r="C11" s="295" t="s">
        <v>5126</v>
      </c>
      <c r="D11" s="295" t="s">
        <v>5094</v>
      </c>
      <c r="E11" s="297" t="s">
        <v>120</v>
      </c>
      <c r="F11" s="121">
        <v>2.1800000000000002</v>
      </c>
      <c r="G11" s="298">
        <f>F11*(1-Скидка_SM_CST)</f>
        <v>2.1800000000000002</v>
      </c>
      <c r="H11" s="179"/>
      <c r="I11" s="178">
        <f t="shared" si="0"/>
        <v>0</v>
      </c>
      <c r="K11" s="91" t="s">
        <v>5053</v>
      </c>
    </row>
    <row r="12" spans="1:11">
      <c r="A12" s="231">
        <v>0</v>
      </c>
      <c r="B12" s="296" t="s">
        <v>5131</v>
      </c>
      <c r="C12" s="295" t="s">
        <v>5126</v>
      </c>
      <c r="D12" s="295" t="s">
        <v>5095</v>
      </c>
      <c r="E12" s="297" t="s">
        <v>120</v>
      </c>
      <c r="F12" s="121">
        <v>1.89</v>
      </c>
      <c r="G12" s="298">
        <f>F12*(1-Скидка_SM_CST)</f>
        <v>1.89</v>
      </c>
      <c r="H12" s="179"/>
      <c r="I12" s="178">
        <f t="shared" si="0"/>
        <v>0</v>
      </c>
      <c r="K12" s="91" t="s">
        <v>5053</v>
      </c>
    </row>
    <row r="13" spans="1:11">
      <c r="A13" s="231">
        <v>0</v>
      </c>
      <c r="B13" s="296" t="s">
        <v>5132</v>
      </c>
      <c r="C13" s="295" t="s">
        <v>5126</v>
      </c>
      <c r="D13" s="295" t="s">
        <v>5091</v>
      </c>
      <c r="E13" s="297" t="s">
        <v>120</v>
      </c>
      <c r="F13" s="121">
        <v>1.89</v>
      </c>
      <c r="G13" s="298">
        <f>F13*(1-Скидка_SM_CST)</f>
        <v>1.89</v>
      </c>
      <c r="H13" s="179"/>
      <c r="I13" s="178">
        <f t="shared" si="0"/>
        <v>0</v>
      </c>
      <c r="K13" s="91" t="s">
        <v>5053</v>
      </c>
    </row>
    <row r="14" spans="1:11">
      <c r="A14" s="231">
        <v>0</v>
      </c>
      <c r="B14" s="296" t="s">
        <v>5133</v>
      </c>
      <c r="C14" s="295" t="s">
        <v>5126</v>
      </c>
      <c r="D14" s="295" t="s">
        <v>5096</v>
      </c>
      <c r="E14" s="297" t="s">
        <v>120</v>
      </c>
      <c r="F14" s="121">
        <v>1.89</v>
      </c>
      <c r="G14" s="298">
        <f>F14*(1-Скидка_SM_CST)</f>
        <v>1.89</v>
      </c>
      <c r="H14" s="179"/>
      <c r="I14" s="178">
        <f t="shared" si="0"/>
        <v>0</v>
      </c>
      <c r="K14" s="91" t="s">
        <v>5053</v>
      </c>
    </row>
    <row r="15" spans="1:11">
      <c r="A15" s="231">
        <v>0</v>
      </c>
      <c r="B15" s="296" t="s">
        <v>5134</v>
      </c>
      <c r="C15" s="295" t="s">
        <v>5126</v>
      </c>
      <c r="D15" s="295" t="s">
        <v>5092</v>
      </c>
      <c r="E15" s="297" t="s">
        <v>120</v>
      </c>
      <c r="F15" s="121">
        <v>1.89</v>
      </c>
      <c r="G15" s="298">
        <f>F15*(1-Скидка_SM_CST)</f>
        <v>1.89</v>
      </c>
      <c r="H15" s="179"/>
      <c r="I15" s="178">
        <f t="shared" si="0"/>
        <v>0</v>
      </c>
      <c r="K15" s="91" t="s">
        <v>5053</v>
      </c>
    </row>
    <row r="16" spans="1:11">
      <c r="A16" s="231">
        <v>0</v>
      </c>
      <c r="B16" s="296" t="s">
        <v>5135</v>
      </c>
      <c r="C16" s="295" t="s">
        <v>5126</v>
      </c>
      <c r="D16" s="295" t="s">
        <v>5097</v>
      </c>
      <c r="E16" s="297" t="s">
        <v>120</v>
      </c>
      <c r="F16" s="121">
        <v>1.89</v>
      </c>
      <c r="G16" s="298">
        <f>F16*(1-Скидка_SM_CST)</f>
        <v>1.89</v>
      </c>
      <c r="H16" s="179"/>
      <c r="I16" s="178">
        <f t="shared" si="0"/>
        <v>0</v>
      </c>
      <c r="K16" s="91" t="s">
        <v>5053</v>
      </c>
    </row>
    <row r="17" spans="1:11">
      <c r="A17" s="231">
        <v>0</v>
      </c>
      <c r="B17" s="296" t="s">
        <v>5136</v>
      </c>
      <c r="C17" s="295" t="s">
        <v>5126</v>
      </c>
      <c r="D17" s="295" t="s">
        <v>5098</v>
      </c>
      <c r="E17" s="297" t="s">
        <v>120</v>
      </c>
      <c r="F17" s="121">
        <v>1.89</v>
      </c>
      <c r="G17" s="298">
        <f>F17*(1-Скидка_SM_CST)</f>
        <v>1.89</v>
      </c>
      <c r="H17" s="179"/>
      <c r="I17" s="178">
        <f t="shared" si="0"/>
        <v>0</v>
      </c>
      <c r="K17" s="91" t="s">
        <v>5053</v>
      </c>
    </row>
    <row r="18" spans="1:11">
      <c r="A18" s="231">
        <v>0</v>
      </c>
      <c r="B18" s="296" t="s">
        <v>5137</v>
      </c>
      <c r="C18" s="295" t="s">
        <v>5126</v>
      </c>
      <c r="D18" s="295" t="s">
        <v>5093</v>
      </c>
      <c r="E18" s="297" t="s">
        <v>120</v>
      </c>
      <c r="F18" s="121">
        <v>1.89</v>
      </c>
      <c r="G18" s="298">
        <f>F18*(1-Скидка_SM_CST)</f>
        <v>1.89</v>
      </c>
      <c r="H18" s="179"/>
      <c r="I18" s="178">
        <f t="shared" si="0"/>
        <v>0</v>
      </c>
      <c r="K18" s="91" t="s">
        <v>5053</v>
      </c>
    </row>
    <row r="19" spans="1:11">
      <c r="A19" s="231"/>
      <c r="B19" s="296"/>
      <c r="C19" s="295"/>
      <c r="D19" s="295"/>
      <c r="E19" s="297"/>
      <c r="F19" s="121"/>
      <c r="G19" s="67"/>
      <c r="H19" s="68"/>
      <c r="I19" s="69"/>
    </row>
    <row r="20" spans="1:11">
      <c r="A20" s="21"/>
      <c r="B20" s="303" t="s">
        <v>3579</v>
      </c>
      <c r="C20" s="303"/>
      <c r="D20" s="303"/>
      <c r="E20" s="303"/>
      <c r="F20" s="303"/>
      <c r="G20" s="120"/>
      <c r="H20" s="120"/>
      <c r="I20" s="120"/>
    </row>
    <row r="21" spans="1:11">
      <c r="A21" s="21"/>
      <c r="B21" s="119" t="s">
        <v>3580</v>
      </c>
      <c r="C21" s="60"/>
      <c r="D21" s="60"/>
      <c r="E21" s="60"/>
      <c r="F21" s="60"/>
      <c r="G21" s="120"/>
      <c r="H21" s="120"/>
      <c r="I21" s="120"/>
    </row>
    <row r="22" spans="1:11">
      <c r="A22" s="231">
        <v>0</v>
      </c>
      <c r="B22" s="296" t="s">
        <v>5138</v>
      </c>
      <c r="C22" s="295" t="s">
        <v>5139</v>
      </c>
      <c r="D22" s="295" t="s">
        <v>126</v>
      </c>
      <c r="E22" s="297" t="s">
        <v>120</v>
      </c>
      <c r="F22" s="121">
        <v>2.4300000000000002</v>
      </c>
      <c r="G22" s="298">
        <f>F22*(1-Скидка_SM_CST)</f>
        <v>2.4300000000000002</v>
      </c>
      <c r="H22" s="68"/>
      <c r="I22" s="178">
        <f t="shared" ref="I22:I29" si="1">G22*H22</f>
        <v>0</v>
      </c>
      <c r="K22" s="91" t="s">
        <v>5053</v>
      </c>
    </row>
    <row r="23" spans="1:11">
      <c r="A23" s="231">
        <v>0</v>
      </c>
      <c r="B23" s="296" t="s">
        <v>5140</v>
      </c>
      <c r="C23" s="295" t="s">
        <v>5139</v>
      </c>
      <c r="D23" s="295" t="s">
        <v>129</v>
      </c>
      <c r="E23" s="297" t="s">
        <v>120</v>
      </c>
      <c r="F23" s="121">
        <v>2.11</v>
      </c>
      <c r="G23" s="298">
        <f>F23*(1-Скидка_SM_CST)</f>
        <v>2.11</v>
      </c>
      <c r="H23" s="68"/>
      <c r="I23" s="178">
        <f t="shared" si="1"/>
        <v>0</v>
      </c>
      <c r="K23" s="91" t="s">
        <v>5053</v>
      </c>
    </row>
    <row r="24" spans="1:11">
      <c r="A24" s="231">
        <v>0</v>
      </c>
      <c r="B24" s="296" t="s">
        <v>5141</v>
      </c>
      <c r="C24" s="295" t="s">
        <v>5139</v>
      </c>
      <c r="D24" s="295" t="s">
        <v>131</v>
      </c>
      <c r="E24" s="297" t="s">
        <v>120</v>
      </c>
      <c r="F24" s="121">
        <v>2.11</v>
      </c>
      <c r="G24" s="298">
        <f>F24*(1-Скидка_SM_CST)</f>
        <v>2.11</v>
      </c>
      <c r="H24" s="68"/>
      <c r="I24" s="178">
        <f t="shared" si="1"/>
        <v>0</v>
      </c>
      <c r="K24" s="91" t="s">
        <v>5053</v>
      </c>
    </row>
    <row r="25" spans="1:11">
      <c r="A25" s="231">
        <v>0</v>
      </c>
      <c r="B25" s="296" t="s">
        <v>5142</v>
      </c>
      <c r="C25" s="295" t="s">
        <v>5139</v>
      </c>
      <c r="D25" s="295" t="s">
        <v>133</v>
      </c>
      <c r="E25" s="297" t="s">
        <v>120</v>
      </c>
      <c r="F25" s="121">
        <v>2.11</v>
      </c>
      <c r="G25" s="298">
        <f>F25*(1-Скидка_SM_CST)</f>
        <v>2.11</v>
      </c>
      <c r="H25" s="68"/>
      <c r="I25" s="178">
        <f t="shared" si="1"/>
        <v>0</v>
      </c>
      <c r="K25" s="91" t="s">
        <v>5053</v>
      </c>
    </row>
    <row r="26" spans="1:11">
      <c r="A26" s="231">
        <v>0</v>
      </c>
      <c r="B26" s="296" t="s">
        <v>5143</v>
      </c>
      <c r="C26" s="295" t="s">
        <v>5139</v>
      </c>
      <c r="D26" s="295" t="s">
        <v>135</v>
      </c>
      <c r="E26" s="297" t="s">
        <v>120</v>
      </c>
      <c r="F26" s="121">
        <v>2.11</v>
      </c>
      <c r="G26" s="298">
        <f>F26*(1-Скидка_SM_CST)</f>
        <v>2.11</v>
      </c>
      <c r="H26" s="68"/>
      <c r="I26" s="178">
        <f t="shared" si="1"/>
        <v>0</v>
      </c>
      <c r="K26" s="91" t="s">
        <v>5053</v>
      </c>
    </row>
    <row r="27" spans="1:11">
      <c r="A27" s="231">
        <v>0</v>
      </c>
      <c r="B27" s="296" t="s">
        <v>5144</v>
      </c>
      <c r="C27" s="295" t="s">
        <v>5139</v>
      </c>
      <c r="D27" s="295" t="s">
        <v>137</v>
      </c>
      <c r="E27" s="297" t="s">
        <v>120</v>
      </c>
      <c r="F27" s="121">
        <v>2.11</v>
      </c>
      <c r="G27" s="298">
        <f>F27*(1-Скидка_SM_CST)</f>
        <v>2.11</v>
      </c>
      <c r="H27" s="68"/>
      <c r="I27" s="178">
        <f t="shared" si="1"/>
        <v>0</v>
      </c>
      <c r="K27" s="91" t="s">
        <v>5053</v>
      </c>
    </row>
    <row r="28" spans="1:11">
      <c r="A28" s="231">
        <v>0</v>
      </c>
      <c r="B28" s="296" t="s">
        <v>5145</v>
      </c>
      <c r="C28" s="295" t="s">
        <v>5139</v>
      </c>
      <c r="D28" s="295" t="s">
        <v>139</v>
      </c>
      <c r="E28" s="297" t="s">
        <v>120</v>
      </c>
      <c r="F28" s="121">
        <v>2.11</v>
      </c>
      <c r="G28" s="298">
        <f>F28*(1-Скидка_SM_CST)</f>
        <v>2.11</v>
      </c>
      <c r="H28" s="68"/>
      <c r="I28" s="178">
        <f t="shared" si="1"/>
        <v>0</v>
      </c>
      <c r="K28" s="91" t="s">
        <v>5053</v>
      </c>
    </row>
    <row r="29" spans="1:11">
      <c r="A29" s="231">
        <v>0</v>
      </c>
      <c r="B29" s="296" t="s">
        <v>5146</v>
      </c>
      <c r="C29" s="295" t="s">
        <v>5139</v>
      </c>
      <c r="D29" s="295" t="s">
        <v>143</v>
      </c>
      <c r="E29" s="297" t="s">
        <v>120</v>
      </c>
      <c r="F29" s="121">
        <v>2.11</v>
      </c>
      <c r="G29" s="298">
        <f>F29*(1-Скидка_SM_CST)</f>
        <v>2.11</v>
      </c>
      <c r="H29" s="68"/>
      <c r="I29" s="178">
        <f t="shared" si="1"/>
        <v>0</v>
      </c>
      <c r="K29" s="91" t="s">
        <v>5053</v>
      </c>
    </row>
    <row r="30" spans="1:11">
      <c r="A30" s="21"/>
      <c r="B30" s="6"/>
      <c r="C30" s="4"/>
      <c r="D30" s="4"/>
      <c r="E30" s="54"/>
      <c r="F30" s="5"/>
      <c r="G30" s="67"/>
      <c r="H30" s="68"/>
      <c r="I30" s="69"/>
    </row>
    <row r="31" spans="1:11">
      <c r="A31" s="13"/>
      <c r="F31" s="90"/>
    </row>
    <row r="32" spans="1:11">
      <c r="A32" s="13"/>
      <c r="B32" s="28" t="s">
        <v>112</v>
      </c>
    </row>
    <row r="33" spans="1:2">
      <c r="A33" s="13"/>
      <c r="B33" s="13" t="s">
        <v>113</v>
      </c>
    </row>
    <row r="34" spans="1:2">
      <c r="A34" s="13"/>
      <c r="B34" s="13"/>
    </row>
  </sheetData>
  <mergeCells count="4">
    <mergeCell ref="B2:F2"/>
    <mergeCell ref="B3:F3"/>
    <mergeCell ref="B7:F7"/>
    <mergeCell ref="B20:F20"/>
  </mergeCells>
  <hyperlinks>
    <hyperlink ref="E5" location="Содержание!A1" display="Содержание" xr:uid="{3CF2C6D2-14E3-4070-9E93-7E65AF47C03B}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435"/>
  <sheetViews>
    <sheetView workbookViewId="0">
      <pane xSplit="3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B2" sqref="B2:F2"/>
    </sheetView>
  </sheetViews>
  <sheetFormatPr defaultColWidth="9.1796875" defaultRowHeight="12" outlineLevelCol="1"/>
  <cols>
    <col min="1" max="1" width="6.54296875" style="1" hidden="1" customWidth="1" outlineLevel="1"/>
    <col min="2" max="2" width="7.26953125" style="1" customWidth="1" collapsed="1"/>
    <col min="3" max="3" width="69.26953125" style="1" customWidth="1"/>
    <col min="4" max="4" width="10" style="1" customWidth="1"/>
    <col min="5" max="5" width="7.1796875" style="1" customWidth="1"/>
    <col min="6" max="6" width="8.1796875" style="1" customWidth="1"/>
    <col min="7" max="9" width="9.1796875" style="1" customWidth="1" outlineLevel="1"/>
    <col min="10" max="10" width="1.6328125" style="1" customWidth="1" outlineLevel="1"/>
    <col min="11" max="11" width="8.1796875" style="1" customWidth="1"/>
    <col min="12" max="16384" width="9.1796875" style="1"/>
  </cols>
  <sheetData>
    <row r="2" spans="1:10" ht="15.5">
      <c r="B2" s="300" t="s">
        <v>0</v>
      </c>
      <c r="C2" s="300"/>
      <c r="D2" s="300"/>
      <c r="E2" s="300"/>
      <c r="F2" s="300"/>
    </row>
    <row r="3" spans="1:10" ht="15.5">
      <c r="B3" s="300" t="s">
        <v>3783</v>
      </c>
      <c r="C3" s="300"/>
      <c r="D3" s="300"/>
      <c r="E3" s="300"/>
      <c r="F3" s="300"/>
      <c r="H3" s="50" t="s">
        <v>1885</v>
      </c>
      <c r="I3" s="51">
        <v>0</v>
      </c>
    </row>
    <row r="4" spans="1:10">
      <c r="F4" s="2"/>
      <c r="H4" s="50" t="s">
        <v>3547</v>
      </c>
      <c r="I4" s="51">
        <v>0</v>
      </c>
    </row>
    <row r="5" spans="1:10">
      <c r="B5" s="1" t="s">
        <v>3641</v>
      </c>
      <c r="H5" s="50" t="s">
        <v>1886</v>
      </c>
      <c r="I5" s="7">
        <f>SUM(I71:I198,I222:I360,I366:I423)</f>
        <v>0</v>
      </c>
    </row>
    <row r="6" spans="1:10" ht="15" thickBot="1">
      <c r="B6" s="1" t="s">
        <v>1</v>
      </c>
      <c r="D6" s="46" t="s">
        <v>2011</v>
      </c>
      <c r="H6" s="50" t="s">
        <v>1894</v>
      </c>
      <c r="I6" s="7">
        <f>SUM(I3:I5,I218:I219,I365)</f>
        <v>0</v>
      </c>
    </row>
    <row r="7" spans="1:10" ht="24.5" thickBot="1">
      <c r="A7" s="16" t="s">
        <v>3140</v>
      </c>
      <c r="B7" s="16" t="s">
        <v>2</v>
      </c>
      <c r="C7" s="29" t="s">
        <v>3</v>
      </c>
      <c r="D7" s="29" t="s">
        <v>4</v>
      </c>
      <c r="E7" s="29" t="s">
        <v>5</v>
      </c>
      <c r="F7" s="17" t="s">
        <v>6</v>
      </c>
      <c r="G7" s="62" t="s">
        <v>1887</v>
      </c>
      <c r="H7" s="63" t="s">
        <v>1888</v>
      </c>
      <c r="I7" s="64" t="s">
        <v>1889</v>
      </c>
    </row>
    <row r="8" spans="1:10" ht="12.5" thickBot="1">
      <c r="A8" s="4"/>
      <c r="B8" s="306" t="s">
        <v>7</v>
      </c>
      <c r="C8" s="306"/>
      <c r="D8" s="306"/>
      <c r="E8" s="306"/>
      <c r="F8" s="307"/>
      <c r="G8" s="65"/>
      <c r="H8" s="65"/>
      <c r="I8" s="65"/>
    </row>
    <row r="9" spans="1:10" ht="12.5" thickBot="1">
      <c r="A9" s="4"/>
      <c r="B9" s="306" t="s">
        <v>735</v>
      </c>
      <c r="C9" s="306"/>
      <c r="D9" s="306"/>
      <c r="E9" s="306"/>
      <c r="F9" s="307"/>
      <c r="G9" s="65"/>
      <c r="H9" s="65"/>
      <c r="I9" s="65"/>
    </row>
    <row r="10" spans="1:10">
      <c r="A10" s="127">
        <v>0</v>
      </c>
      <c r="B10" s="128">
        <v>105144</v>
      </c>
      <c r="C10" s="3" t="s">
        <v>4961</v>
      </c>
      <c r="D10" s="3" t="s">
        <v>2174</v>
      </c>
      <c r="E10" s="3" t="s">
        <v>9</v>
      </c>
      <c r="F10" s="5">
        <v>0.82</v>
      </c>
      <c r="G10" s="69">
        <f>F10*(1-Скидка_RP_ind)</f>
        <v>0.82</v>
      </c>
      <c r="H10" s="68"/>
      <c r="I10" s="69">
        <f>G10*H10</f>
        <v>0</v>
      </c>
      <c r="J10" s="1" t="s">
        <v>2190</v>
      </c>
    </row>
    <row r="11" spans="1:10">
      <c r="A11" s="127">
        <v>0</v>
      </c>
      <c r="B11" s="128">
        <v>105243</v>
      </c>
      <c r="C11" s="3" t="s">
        <v>2937</v>
      </c>
      <c r="D11" s="3" t="s">
        <v>2174</v>
      </c>
      <c r="E11" s="3" t="s">
        <v>9</v>
      </c>
      <c r="F11" s="5">
        <v>0.63</v>
      </c>
      <c r="G11" s="69">
        <f>F11*(1-Скидка_RP_ind)</f>
        <v>0.63</v>
      </c>
      <c r="H11" s="68"/>
      <c r="I11" s="69">
        <f t="shared" ref="I11:I30" si="0">G11*H11</f>
        <v>0</v>
      </c>
      <c r="J11" s="1" t="s">
        <v>2190</v>
      </c>
    </row>
    <row r="12" spans="1:10">
      <c r="A12" s="127">
        <v>0</v>
      </c>
      <c r="B12" s="128">
        <v>105343</v>
      </c>
      <c r="C12" s="3" t="s">
        <v>3124</v>
      </c>
      <c r="D12" s="3" t="s">
        <v>2174</v>
      </c>
      <c r="E12" s="3" t="s">
        <v>9</v>
      </c>
      <c r="F12" s="5">
        <v>0.63</v>
      </c>
      <c r="G12" s="69">
        <f>F12*(1-Скидка_RP_ind)</f>
        <v>0.63</v>
      </c>
      <c r="H12" s="68"/>
      <c r="I12" s="69">
        <f t="shared" si="0"/>
        <v>0</v>
      </c>
      <c r="J12" s="1" t="s">
        <v>2190</v>
      </c>
    </row>
    <row r="13" spans="1:10">
      <c r="A13" s="127">
        <v>0</v>
      </c>
      <c r="B13" s="128">
        <v>105543</v>
      </c>
      <c r="C13" s="3" t="s">
        <v>2938</v>
      </c>
      <c r="D13" s="3" t="s">
        <v>2174</v>
      </c>
      <c r="E13" s="3" t="s">
        <v>9</v>
      </c>
      <c r="F13" s="5">
        <v>0.63</v>
      </c>
      <c r="G13" s="69">
        <f>F13*(1-Скидка_RP_ind)</f>
        <v>0.63</v>
      </c>
      <c r="H13" s="68"/>
      <c r="I13" s="69">
        <f t="shared" si="0"/>
        <v>0</v>
      </c>
      <c r="J13" s="1" t="s">
        <v>2190</v>
      </c>
    </row>
    <row r="14" spans="1:10">
      <c r="A14" s="127">
        <v>0</v>
      </c>
      <c r="B14" s="128">
        <v>105643</v>
      </c>
      <c r="C14" s="3" t="s">
        <v>3191</v>
      </c>
      <c r="D14" s="3" t="s">
        <v>2174</v>
      </c>
      <c r="E14" s="3" t="s">
        <v>9</v>
      </c>
      <c r="F14" s="5">
        <v>0.7</v>
      </c>
      <c r="G14" s="69">
        <f>F14*(1-Скидка_RP_ind)</f>
        <v>0.7</v>
      </c>
      <c r="H14" s="68"/>
      <c r="I14" s="69">
        <f t="shared" si="0"/>
        <v>0</v>
      </c>
      <c r="J14" s="1" t="s">
        <v>2190</v>
      </c>
    </row>
    <row r="15" spans="1:10" ht="12.5" thickBot="1">
      <c r="A15" s="127"/>
      <c r="B15" s="306" t="s">
        <v>2231</v>
      </c>
      <c r="C15" s="306"/>
      <c r="D15" s="306"/>
      <c r="E15" s="306"/>
      <c r="F15" s="307"/>
      <c r="G15" s="69"/>
      <c r="H15" s="68"/>
      <c r="I15" s="69"/>
    </row>
    <row r="16" spans="1:10">
      <c r="A16" s="127">
        <v>0</v>
      </c>
      <c r="B16" s="128">
        <v>110341</v>
      </c>
      <c r="C16" s="4" t="s">
        <v>2175</v>
      </c>
      <c r="D16" s="4" t="s">
        <v>2417</v>
      </c>
      <c r="E16" s="4" t="s">
        <v>9</v>
      </c>
      <c r="F16" s="5">
        <v>2.38</v>
      </c>
      <c r="G16" s="69">
        <f t="shared" ref="G16:G30" si="1">F16*(1-Скидка_RP_ind)</f>
        <v>2.38</v>
      </c>
      <c r="H16" s="68"/>
      <c r="I16" s="69">
        <f t="shared" si="0"/>
        <v>0</v>
      </c>
      <c r="J16" s="1" t="s">
        <v>2190</v>
      </c>
    </row>
    <row r="17" spans="1:10">
      <c r="A17" s="127">
        <v>0</v>
      </c>
      <c r="B17" s="128">
        <v>110342</v>
      </c>
      <c r="C17" s="4" t="s">
        <v>4707</v>
      </c>
      <c r="D17" s="4" t="s">
        <v>2417</v>
      </c>
      <c r="E17" s="4" t="s">
        <v>9</v>
      </c>
      <c r="F17" s="5">
        <v>2.23</v>
      </c>
      <c r="G17" s="69">
        <f>F17*(1-Скидка_RP_ind)</f>
        <v>2.23</v>
      </c>
      <c r="H17" s="68"/>
      <c r="I17" s="69">
        <f>G17*H17</f>
        <v>0</v>
      </c>
      <c r="J17" s="1" t="s">
        <v>2190</v>
      </c>
    </row>
    <row r="18" spans="1:10">
      <c r="A18" s="127">
        <v>0</v>
      </c>
      <c r="B18" s="128">
        <v>110343</v>
      </c>
      <c r="C18" s="4" t="s">
        <v>2176</v>
      </c>
      <c r="D18" s="4" t="s">
        <v>2417</v>
      </c>
      <c r="E18" s="4" t="s">
        <v>9</v>
      </c>
      <c r="F18" s="5">
        <v>1.84</v>
      </c>
      <c r="G18" s="69">
        <f t="shared" si="1"/>
        <v>1.84</v>
      </c>
      <c r="H18" s="68"/>
      <c r="I18" s="69">
        <f t="shared" si="0"/>
        <v>0</v>
      </c>
      <c r="J18" s="1" t="s">
        <v>2190</v>
      </c>
    </row>
    <row r="19" spans="1:10">
      <c r="A19" s="127">
        <v>0</v>
      </c>
      <c r="B19" s="128">
        <v>110345</v>
      </c>
      <c r="C19" s="4" t="s">
        <v>2177</v>
      </c>
      <c r="D19" s="4" t="s">
        <v>2417</v>
      </c>
      <c r="E19" s="4" t="s">
        <v>9</v>
      </c>
      <c r="F19" s="5">
        <v>1.45</v>
      </c>
      <c r="G19" s="69">
        <f t="shared" si="1"/>
        <v>1.45</v>
      </c>
      <c r="H19" s="68"/>
      <c r="I19" s="69">
        <f t="shared" si="0"/>
        <v>0</v>
      </c>
      <c r="J19" s="1" t="s">
        <v>2190</v>
      </c>
    </row>
    <row r="20" spans="1:10">
      <c r="A20" s="127">
        <v>0</v>
      </c>
      <c r="B20" s="128">
        <v>110346</v>
      </c>
      <c r="C20" s="4" t="s">
        <v>2199</v>
      </c>
      <c r="D20" s="4" t="s">
        <v>2417</v>
      </c>
      <c r="E20" s="4" t="s">
        <v>9</v>
      </c>
      <c r="F20" s="5">
        <v>1.36</v>
      </c>
      <c r="G20" s="69">
        <f t="shared" si="1"/>
        <v>1.36</v>
      </c>
      <c r="H20" s="68"/>
      <c r="I20" s="69">
        <f t="shared" si="0"/>
        <v>0</v>
      </c>
      <c r="J20" s="1" t="s">
        <v>2190</v>
      </c>
    </row>
    <row r="21" spans="1:10">
      <c r="A21" s="127">
        <v>0</v>
      </c>
      <c r="B21" s="128">
        <v>110347</v>
      </c>
      <c r="C21" s="4" t="s">
        <v>2200</v>
      </c>
      <c r="D21" s="4" t="s">
        <v>2417</v>
      </c>
      <c r="E21" s="4" t="s">
        <v>9</v>
      </c>
      <c r="F21" s="5">
        <v>1.26</v>
      </c>
      <c r="G21" s="69">
        <f t="shared" si="1"/>
        <v>1.26</v>
      </c>
      <c r="H21" s="68"/>
      <c r="I21" s="69">
        <f t="shared" si="0"/>
        <v>0</v>
      </c>
      <c r="J21" s="1" t="s">
        <v>2190</v>
      </c>
    </row>
    <row r="22" spans="1:10">
      <c r="A22" s="127">
        <v>0</v>
      </c>
      <c r="B22" s="128">
        <v>110442</v>
      </c>
      <c r="C22" s="4" t="s">
        <v>5001</v>
      </c>
      <c r="D22" s="4" t="s">
        <v>2417</v>
      </c>
      <c r="E22" s="4" t="s">
        <v>9</v>
      </c>
      <c r="F22" s="5">
        <v>2.13</v>
      </c>
      <c r="G22" s="69">
        <f>F22*(1-Скидка_RP_ind)</f>
        <v>2.13</v>
      </c>
      <c r="H22" s="68"/>
      <c r="I22" s="69">
        <f>G22*H22</f>
        <v>0</v>
      </c>
      <c r="J22" s="1" t="s">
        <v>2190</v>
      </c>
    </row>
    <row r="23" spans="1:10">
      <c r="A23" s="127">
        <v>0</v>
      </c>
      <c r="B23" s="128">
        <v>110443</v>
      </c>
      <c r="C23" s="4" t="s">
        <v>4974</v>
      </c>
      <c r="D23" s="4" t="s">
        <v>2417</v>
      </c>
      <c r="E23" s="4" t="s">
        <v>9</v>
      </c>
      <c r="F23" s="5">
        <v>2.13</v>
      </c>
      <c r="G23" s="69">
        <f>F23*(1-Скидка_RP_ind)</f>
        <v>2.13</v>
      </c>
      <c r="H23" s="68"/>
      <c r="I23" s="69">
        <f>G23*H23</f>
        <v>0</v>
      </c>
      <c r="J23" s="1" t="s">
        <v>2190</v>
      </c>
    </row>
    <row r="24" spans="1:10">
      <c r="A24" s="127">
        <v>0</v>
      </c>
      <c r="B24" s="128">
        <v>110445</v>
      </c>
      <c r="C24" s="4" t="s">
        <v>5002</v>
      </c>
      <c r="D24" s="4" t="s">
        <v>2417</v>
      </c>
      <c r="E24" s="4" t="s">
        <v>9</v>
      </c>
      <c r="F24" s="5">
        <v>1.94</v>
      </c>
      <c r="G24" s="69">
        <f>F24*(1-Скидка_RP_ind)</f>
        <v>1.94</v>
      </c>
      <c r="H24" s="68"/>
      <c r="I24" s="69">
        <f>G24*H24</f>
        <v>0</v>
      </c>
      <c r="J24" s="1" t="s">
        <v>2190</v>
      </c>
    </row>
    <row r="25" spans="1:10">
      <c r="A25" s="127">
        <v>0</v>
      </c>
      <c r="B25" s="128">
        <v>110446</v>
      </c>
      <c r="C25" s="4" t="s">
        <v>4975</v>
      </c>
      <c r="D25" s="4" t="s">
        <v>2417</v>
      </c>
      <c r="E25" s="4" t="s">
        <v>9</v>
      </c>
      <c r="F25" s="5">
        <v>1.86</v>
      </c>
      <c r="G25" s="69">
        <f>F25*(1-Скидка_RP_ind)</f>
        <v>1.86</v>
      </c>
      <c r="H25" s="68"/>
      <c r="I25" s="69">
        <f>G25*H25</f>
        <v>0</v>
      </c>
      <c r="J25" s="1" t="s">
        <v>2190</v>
      </c>
    </row>
    <row r="26" spans="1:10">
      <c r="A26" s="127">
        <v>0</v>
      </c>
      <c r="B26" s="128">
        <v>110448</v>
      </c>
      <c r="C26" s="4" t="s">
        <v>4976</v>
      </c>
      <c r="D26" s="4" t="s">
        <v>2417</v>
      </c>
      <c r="E26" s="4" t="s">
        <v>9</v>
      </c>
      <c r="F26" s="5">
        <v>1.86</v>
      </c>
      <c r="G26" s="69">
        <f>F26*(1-Скидка_RP_ind)</f>
        <v>1.86</v>
      </c>
      <c r="H26" s="68"/>
      <c r="I26" s="69">
        <f>G26*H26</f>
        <v>0</v>
      </c>
      <c r="J26" s="1" t="s">
        <v>2190</v>
      </c>
    </row>
    <row r="27" spans="1:10">
      <c r="A27" s="127">
        <v>0</v>
      </c>
      <c r="B27" s="128">
        <v>110934</v>
      </c>
      <c r="C27" s="128" t="s">
        <v>3477</v>
      </c>
      <c r="D27" s="4" t="s">
        <v>9</v>
      </c>
      <c r="E27" s="4" t="s">
        <v>9</v>
      </c>
      <c r="F27" s="5">
        <v>17.63</v>
      </c>
      <c r="G27" s="69">
        <f t="shared" si="1"/>
        <v>17.63</v>
      </c>
      <c r="H27" s="68"/>
      <c r="I27" s="69">
        <f t="shared" si="0"/>
        <v>0</v>
      </c>
      <c r="J27" s="1" t="s">
        <v>2190</v>
      </c>
    </row>
    <row r="28" spans="1:10">
      <c r="A28" s="127">
        <v>0</v>
      </c>
      <c r="B28" s="128">
        <v>110944</v>
      </c>
      <c r="C28" s="128" t="s">
        <v>3478</v>
      </c>
      <c r="D28" s="4" t="s">
        <v>9</v>
      </c>
      <c r="E28" s="4" t="s">
        <v>9</v>
      </c>
      <c r="F28" s="5">
        <v>14.85</v>
      </c>
      <c r="G28" s="69">
        <f t="shared" si="1"/>
        <v>14.85</v>
      </c>
      <c r="H28" s="68"/>
      <c r="I28" s="69">
        <f t="shared" si="0"/>
        <v>0</v>
      </c>
      <c r="J28" s="1" t="s">
        <v>2190</v>
      </c>
    </row>
    <row r="29" spans="1:10">
      <c r="A29" s="127">
        <v>0</v>
      </c>
      <c r="B29" s="128">
        <v>110954</v>
      </c>
      <c r="C29" s="128" t="s">
        <v>3479</v>
      </c>
      <c r="D29" s="4" t="s">
        <v>9</v>
      </c>
      <c r="E29" s="4" t="s">
        <v>9</v>
      </c>
      <c r="F29" s="5">
        <v>11.78</v>
      </c>
      <c r="G29" s="69">
        <f t="shared" si="1"/>
        <v>11.78</v>
      </c>
      <c r="H29" s="68"/>
      <c r="I29" s="69">
        <f t="shared" si="0"/>
        <v>0</v>
      </c>
      <c r="J29" s="1" t="s">
        <v>2190</v>
      </c>
    </row>
    <row r="30" spans="1:10">
      <c r="A30" s="127">
        <v>0</v>
      </c>
      <c r="B30" s="128">
        <v>110964</v>
      </c>
      <c r="C30" s="128" t="s">
        <v>3480</v>
      </c>
      <c r="D30" s="4" t="s">
        <v>9</v>
      </c>
      <c r="E30" s="4" t="s">
        <v>9</v>
      </c>
      <c r="F30" s="5">
        <v>10.53</v>
      </c>
      <c r="G30" s="69">
        <f t="shared" si="1"/>
        <v>10.53</v>
      </c>
      <c r="H30" s="68"/>
      <c r="I30" s="69">
        <f t="shared" si="0"/>
        <v>0</v>
      </c>
      <c r="J30" s="1" t="s">
        <v>2190</v>
      </c>
    </row>
    <row r="31" spans="1:10" ht="12.5" thickBot="1">
      <c r="A31" s="127"/>
      <c r="B31" s="306" t="s">
        <v>2235</v>
      </c>
      <c r="C31" s="306"/>
      <c r="D31" s="306"/>
      <c r="E31" s="306"/>
      <c r="F31" s="307"/>
      <c r="G31" s="69"/>
      <c r="H31" s="68"/>
      <c r="I31" s="69"/>
    </row>
    <row r="32" spans="1:10">
      <c r="A32" s="127">
        <v>0</v>
      </c>
      <c r="B32" s="128">
        <v>111513</v>
      </c>
      <c r="C32" s="3" t="s">
        <v>2204</v>
      </c>
      <c r="D32" s="4" t="s">
        <v>3784</v>
      </c>
      <c r="E32" s="4" t="s">
        <v>9</v>
      </c>
      <c r="F32" s="5">
        <v>3.27</v>
      </c>
      <c r="G32" s="69">
        <f>F32*(1-Скидка_RP_ind)</f>
        <v>3.27</v>
      </c>
      <c r="H32" s="68"/>
      <c r="I32" s="69">
        <f>G32*H32</f>
        <v>0</v>
      </c>
      <c r="J32" s="1" t="s">
        <v>2190</v>
      </c>
    </row>
    <row r="33" spans="1:10">
      <c r="A33" s="127">
        <v>0</v>
      </c>
      <c r="B33" s="128">
        <v>111515</v>
      </c>
      <c r="C33" s="3" t="s">
        <v>2206</v>
      </c>
      <c r="D33" s="4" t="s">
        <v>3784</v>
      </c>
      <c r="E33" s="4" t="s">
        <v>9</v>
      </c>
      <c r="F33" s="5">
        <v>3.1</v>
      </c>
      <c r="G33" s="69">
        <f>F33*(1-Скидка_RP_ind)</f>
        <v>3.1</v>
      </c>
      <c r="H33" s="68"/>
      <c r="I33" s="69">
        <f>G33*H33</f>
        <v>0</v>
      </c>
      <c r="J33" s="1" t="s">
        <v>2190</v>
      </c>
    </row>
    <row r="34" spans="1:10">
      <c r="A34" s="127">
        <v>0</v>
      </c>
      <c r="B34" s="128">
        <v>111516</v>
      </c>
      <c r="C34" s="3" t="s">
        <v>2207</v>
      </c>
      <c r="D34" s="4" t="s">
        <v>3784</v>
      </c>
      <c r="E34" s="4" t="s">
        <v>9</v>
      </c>
      <c r="F34" s="5">
        <v>3.1</v>
      </c>
      <c r="G34" s="69">
        <f>F34*(1-Скидка_RP_ind)</f>
        <v>3.1</v>
      </c>
      <c r="H34" s="68"/>
      <c r="I34" s="69">
        <f>G34*H34</f>
        <v>0</v>
      </c>
      <c r="J34" s="1" t="s">
        <v>2190</v>
      </c>
    </row>
    <row r="35" spans="1:10" ht="12.5" thickBot="1">
      <c r="A35" s="127"/>
      <c r="B35" s="306" t="s">
        <v>2249</v>
      </c>
      <c r="C35" s="306"/>
      <c r="D35" s="306"/>
      <c r="E35" s="306"/>
      <c r="F35" s="307"/>
      <c r="G35" s="69"/>
      <c r="H35" s="68"/>
      <c r="I35" s="69"/>
    </row>
    <row r="36" spans="1:10">
      <c r="A36" s="127">
        <v>0</v>
      </c>
      <c r="B36" s="128">
        <v>113212</v>
      </c>
      <c r="C36" s="4" t="s">
        <v>3515</v>
      </c>
      <c r="D36" s="4" t="s">
        <v>2418</v>
      </c>
      <c r="E36" s="4" t="s">
        <v>9</v>
      </c>
      <c r="F36" s="5">
        <v>0.98</v>
      </c>
      <c r="G36" s="69">
        <f t="shared" ref="G36:G45" si="2">F36*(1-Скидка_RP_ind)</f>
        <v>0.98</v>
      </c>
      <c r="H36" s="68"/>
      <c r="I36" s="69">
        <f t="shared" ref="I36:I45" si="3">G36*H36</f>
        <v>0</v>
      </c>
      <c r="J36" s="1" t="s">
        <v>2190</v>
      </c>
    </row>
    <row r="37" spans="1:10">
      <c r="A37" s="127">
        <v>0</v>
      </c>
      <c r="B37" s="128">
        <v>113215</v>
      </c>
      <c r="C37" s="4" t="s">
        <v>3516</v>
      </c>
      <c r="D37" s="4" t="s">
        <v>2418</v>
      </c>
      <c r="E37" s="4" t="s">
        <v>9</v>
      </c>
      <c r="F37" s="5">
        <v>0.94</v>
      </c>
      <c r="G37" s="69">
        <f t="shared" si="2"/>
        <v>0.94</v>
      </c>
      <c r="H37" s="68"/>
      <c r="I37" s="69">
        <f t="shared" si="3"/>
        <v>0</v>
      </c>
      <c r="J37" s="1" t="s">
        <v>2190</v>
      </c>
    </row>
    <row r="38" spans="1:10">
      <c r="A38" s="127">
        <v>0</v>
      </c>
      <c r="B38" s="128">
        <v>113216</v>
      </c>
      <c r="C38" s="4" t="s">
        <v>3517</v>
      </c>
      <c r="D38" s="4" t="s">
        <v>2418</v>
      </c>
      <c r="E38" s="4" t="s">
        <v>9</v>
      </c>
      <c r="F38" s="5">
        <v>0.94</v>
      </c>
      <c r="G38" s="69">
        <f t="shared" si="2"/>
        <v>0.94</v>
      </c>
      <c r="H38" s="68"/>
      <c r="I38" s="69">
        <f t="shared" si="3"/>
        <v>0</v>
      </c>
      <c r="J38" s="1" t="s">
        <v>2190</v>
      </c>
    </row>
    <row r="39" spans="1:10">
      <c r="A39" s="127">
        <v>0</v>
      </c>
      <c r="B39" s="128">
        <v>113311</v>
      </c>
      <c r="C39" s="4" t="s">
        <v>2178</v>
      </c>
      <c r="D39" s="4" t="s">
        <v>2418</v>
      </c>
      <c r="E39" s="4" t="s">
        <v>9</v>
      </c>
      <c r="F39" s="5">
        <v>1.1299999999999999</v>
      </c>
      <c r="G39" s="69">
        <f t="shared" si="2"/>
        <v>1.1299999999999999</v>
      </c>
      <c r="H39" s="68"/>
      <c r="I39" s="69">
        <f t="shared" si="3"/>
        <v>0</v>
      </c>
      <c r="J39" s="1" t="s">
        <v>2190</v>
      </c>
    </row>
    <row r="40" spans="1:10">
      <c r="A40" s="127">
        <v>0</v>
      </c>
      <c r="B40" s="128">
        <v>113313</v>
      </c>
      <c r="C40" s="4" t="s">
        <v>2179</v>
      </c>
      <c r="D40" s="4" t="s">
        <v>2418</v>
      </c>
      <c r="E40" s="4" t="s">
        <v>9</v>
      </c>
      <c r="F40" s="5">
        <v>0.93</v>
      </c>
      <c r="G40" s="69">
        <f t="shared" si="2"/>
        <v>0.93</v>
      </c>
      <c r="H40" s="68"/>
      <c r="I40" s="69">
        <f t="shared" si="3"/>
        <v>0</v>
      </c>
      <c r="J40" s="1" t="s">
        <v>2190</v>
      </c>
    </row>
    <row r="41" spans="1:10">
      <c r="A41" s="127">
        <v>0</v>
      </c>
      <c r="B41" s="128">
        <v>113315</v>
      </c>
      <c r="C41" s="4" t="s">
        <v>2180</v>
      </c>
      <c r="D41" s="4" t="s">
        <v>2418</v>
      </c>
      <c r="E41" s="4" t="s">
        <v>9</v>
      </c>
      <c r="F41" s="5">
        <v>0.89</v>
      </c>
      <c r="G41" s="69">
        <f t="shared" si="2"/>
        <v>0.89</v>
      </c>
      <c r="H41" s="68"/>
      <c r="I41" s="69">
        <f t="shared" si="3"/>
        <v>0</v>
      </c>
      <c r="J41" s="1" t="s">
        <v>2190</v>
      </c>
    </row>
    <row r="42" spans="1:10">
      <c r="A42" s="127">
        <v>0</v>
      </c>
      <c r="B42" s="128">
        <v>113316</v>
      </c>
      <c r="C42" s="4" t="s">
        <v>2896</v>
      </c>
      <c r="D42" s="4" t="s">
        <v>2418</v>
      </c>
      <c r="E42" s="4" t="s">
        <v>9</v>
      </c>
      <c r="F42" s="5">
        <v>0.87</v>
      </c>
      <c r="G42" s="69">
        <f t="shared" si="2"/>
        <v>0.87</v>
      </c>
      <c r="H42" s="68"/>
      <c r="I42" s="69">
        <f t="shared" si="3"/>
        <v>0</v>
      </c>
      <c r="J42" s="1" t="s">
        <v>2190</v>
      </c>
    </row>
    <row r="43" spans="1:10">
      <c r="A43" s="127">
        <v>0</v>
      </c>
      <c r="B43" s="128">
        <v>113318</v>
      </c>
      <c r="C43" s="4" t="s">
        <v>2897</v>
      </c>
      <c r="D43" s="4" t="s">
        <v>2418</v>
      </c>
      <c r="E43" s="4" t="s">
        <v>9</v>
      </c>
      <c r="F43" s="5">
        <v>0.84</v>
      </c>
      <c r="G43" s="69">
        <f t="shared" si="2"/>
        <v>0.84</v>
      </c>
      <c r="H43" s="68"/>
      <c r="I43" s="69">
        <f t="shared" si="3"/>
        <v>0</v>
      </c>
      <c r="J43" s="1" t="s">
        <v>2190</v>
      </c>
    </row>
    <row r="44" spans="1:10">
      <c r="A44" s="127">
        <v>0</v>
      </c>
      <c r="B44" s="128">
        <v>113923</v>
      </c>
      <c r="C44" s="128" t="s">
        <v>3481</v>
      </c>
      <c r="D44" s="4" t="s">
        <v>9</v>
      </c>
      <c r="E44" s="4" t="s">
        <v>9</v>
      </c>
      <c r="F44" s="5">
        <v>11.02</v>
      </c>
      <c r="G44" s="69">
        <f t="shared" si="2"/>
        <v>11.02</v>
      </c>
      <c r="H44" s="68"/>
      <c r="I44" s="69">
        <f t="shared" si="3"/>
        <v>0</v>
      </c>
      <c r="J44" s="1" t="s">
        <v>2190</v>
      </c>
    </row>
    <row r="45" spans="1:10">
      <c r="A45" s="127">
        <v>0</v>
      </c>
      <c r="B45" s="128">
        <v>113943</v>
      </c>
      <c r="C45" s="128" t="s">
        <v>3482</v>
      </c>
      <c r="D45" s="4" t="s">
        <v>9</v>
      </c>
      <c r="E45" s="4" t="s">
        <v>9</v>
      </c>
      <c r="F45" s="5">
        <v>10.58</v>
      </c>
      <c r="G45" s="69">
        <f t="shared" si="2"/>
        <v>10.58</v>
      </c>
      <c r="H45" s="68"/>
      <c r="I45" s="69">
        <f t="shared" si="3"/>
        <v>0</v>
      </c>
      <c r="J45" s="1" t="s">
        <v>2190</v>
      </c>
    </row>
    <row r="46" spans="1:10" ht="12.5" thickBot="1">
      <c r="A46" s="127"/>
      <c r="B46" s="306" t="s">
        <v>3609</v>
      </c>
      <c r="C46" s="306"/>
      <c r="D46" s="306"/>
      <c r="E46" s="306"/>
      <c r="F46" s="307"/>
      <c r="G46" s="69"/>
      <c r="H46" s="68"/>
      <c r="I46" s="69"/>
    </row>
    <row r="47" spans="1:10">
      <c r="A47" s="127">
        <v>0</v>
      </c>
      <c r="B47" s="128">
        <v>114212</v>
      </c>
      <c r="C47" s="128" t="s">
        <v>3518</v>
      </c>
      <c r="D47" s="4" t="s">
        <v>3519</v>
      </c>
      <c r="E47" s="4" t="s">
        <v>9</v>
      </c>
      <c r="F47" s="5">
        <v>1.44</v>
      </c>
      <c r="G47" s="69">
        <f t="shared" ref="G47:G52" si="4">F47*(1-Скидка_RP_ind)</f>
        <v>1.44</v>
      </c>
      <c r="H47" s="68"/>
      <c r="I47" s="69">
        <f t="shared" ref="I47:I52" si="5">G47*H47</f>
        <v>0</v>
      </c>
      <c r="J47" s="1" t="s">
        <v>2190</v>
      </c>
    </row>
    <row r="48" spans="1:10">
      <c r="A48" s="127">
        <v>0</v>
      </c>
      <c r="B48" s="128">
        <v>114215</v>
      </c>
      <c r="C48" s="128" t="s">
        <v>3520</v>
      </c>
      <c r="D48" s="4" t="s">
        <v>3519</v>
      </c>
      <c r="E48" s="4" t="s">
        <v>9</v>
      </c>
      <c r="F48" s="5">
        <v>1.42</v>
      </c>
      <c r="G48" s="69">
        <f t="shared" si="4"/>
        <v>1.42</v>
      </c>
      <c r="H48" s="68"/>
      <c r="I48" s="69">
        <f t="shared" si="5"/>
        <v>0</v>
      </c>
      <c r="J48" s="1" t="s">
        <v>2190</v>
      </c>
    </row>
    <row r="49" spans="1:10">
      <c r="A49" s="127">
        <v>0</v>
      </c>
      <c r="B49" s="128">
        <v>114216</v>
      </c>
      <c r="C49" s="128" t="s">
        <v>3521</v>
      </c>
      <c r="D49" s="4" t="s">
        <v>3519</v>
      </c>
      <c r="E49" s="4" t="s">
        <v>9</v>
      </c>
      <c r="F49" s="5">
        <v>1.42</v>
      </c>
      <c r="G49" s="69">
        <f t="shared" si="4"/>
        <v>1.42</v>
      </c>
      <c r="H49" s="68"/>
      <c r="I49" s="69">
        <f t="shared" si="5"/>
        <v>0</v>
      </c>
      <c r="J49" s="1" t="s">
        <v>2190</v>
      </c>
    </row>
    <row r="50" spans="1:10">
      <c r="A50" s="127">
        <v>0</v>
      </c>
      <c r="B50" s="128">
        <v>114222</v>
      </c>
      <c r="C50" s="128" t="s">
        <v>3522</v>
      </c>
      <c r="D50" s="4" t="s">
        <v>3523</v>
      </c>
      <c r="E50" s="4" t="s">
        <v>9</v>
      </c>
      <c r="F50" s="5">
        <v>2</v>
      </c>
      <c r="G50" s="69">
        <f t="shared" si="4"/>
        <v>2</v>
      </c>
      <c r="H50" s="68"/>
      <c r="I50" s="69">
        <f t="shared" si="5"/>
        <v>0</v>
      </c>
      <c r="J50" s="1" t="s">
        <v>2190</v>
      </c>
    </row>
    <row r="51" spans="1:10">
      <c r="A51" s="127">
        <v>0</v>
      </c>
      <c r="B51" s="128">
        <v>114225</v>
      </c>
      <c r="C51" s="128" t="s">
        <v>3524</v>
      </c>
      <c r="D51" s="4" t="s">
        <v>3523</v>
      </c>
      <c r="E51" s="4" t="s">
        <v>9</v>
      </c>
      <c r="F51" s="5">
        <v>1.88</v>
      </c>
      <c r="G51" s="69">
        <f t="shared" si="4"/>
        <v>1.88</v>
      </c>
      <c r="H51" s="68"/>
      <c r="I51" s="69">
        <f t="shared" si="5"/>
        <v>0</v>
      </c>
      <c r="J51" s="1" t="s">
        <v>2190</v>
      </c>
    </row>
    <row r="52" spans="1:10">
      <c r="A52" s="127">
        <v>0</v>
      </c>
      <c r="B52" s="128">
        <v>114226</v>
      </c>
      <c r="C52" s="128" t="s">
        <v>3525</v>
      </c>
      <c r="D52" s="4" t="s">
        <v>3523</v>
      </c>
      <c r="E52" s="4" t="s">
        <v>9</v>
      </c>
      <c r="F52" s="5">
        <v>1.88</v>
      </c>
      <c r="G52" s="69">
        <f t="shared" si="4"/>
        <v>1.88</v>
      </c>
      <c r="H52" s="68"/>
      <c r="I52" s="69">
        <f t="shared" si="5"/>
        <v>0</v>
      </c>
      <c r="J52" s="1" t="s">
        <v>2190</v>
      </c>
    </row>
    <row r="53" spans="1:10" ht="12.5" thickBot="1">
      <c r="A53" s="127"/>
      <c r="B53" s="306" t="s">
        <v>2253</v>
      </c>
      <c r="C53" s="306"/>
      <c r="D53" s="306"/>
      <c r="E53" s="306"/>
      <c r="F53" s="307"/>
      <c r="G53" s="69"/>
      <c r="H53" s="68"/>
      <c r="I53" s="69"/>
    </row>
    <row r="54" spans="1:10">
      <c r="A54" s="127">
        <v>0</v>
      </c>
      <c r="B54" s="128">
        <v>121512</v>
      </c>
      <c r="C54" s="4" t="s">
        <v>2211</v>
      </c>
      <c r="D54" s="4" t="s">
        <v>2427</v>
      </c>
      <c r="E54" s="4" t="s">
        <v>9</v>
      </c>
      <c r="F54" s="5">
        <v>1.33</v>
      </c>
      <c r="G54" s="69">
        <f>F54*(1-Скидка_RP_ind)</f>
        <v>1.33</v>
      </c>
      <c r="H54" s="68"/>
      <c r="I54" s="69">
        <f>G54*H54</f>
        <v>0</v>
      </c>
      <c r="J54" s="1" t="s">
        <v>2190</v>
      </c>
    </row>
    <row r="55" spans="1:10">
      <c r="A55" s="127">
        <v>0</v>
      </c>
      <c r="B55" s="128">
        <v>121513</v>
      </c>
      <c r="C55" s="4" t="s">
        <v>2212</v>
      </c>
      <c r="D55" s="4" t="s">
        <v>2427</v>
      </c>
      <c r="E55" s="4" t="s">
        <v>9</v>
      </c>
      <c r="F55" s="5">
        <v>1.33</v>
      </c>
      <c r="G55" s="69">
        <f>F55*(1-Скидка_RP_ind)</f>
        <v>1.33</v>
      </c>
      <c r="H55" s="68"/>
      <c r="I55" s="69">
        <f>G55*H55</f>
        <v>0</v>
      </c>
      <c r="J55" s="1" t="s">
        <v>2190</v>
      </c>
    </row>
    <row r="56" spans="1:10">
      <c r="A56" s="127">
        <v>0</v>
      </c>
      <c r="B56" s="128">
        <v>121515</v>
      </c>
      <c r="C56" s="4" t="s">
        <v>2213</v>
      </c>
      <c r="D56" s="4" t="s">
        <v>2427</v>
      </c>
      <c r="E56" s="4" t="s">
        <v>9</v>
      </c>
      <c r="F56" s="5">
        <v>1.26</v>
      </c>
      <c r="G56" s="69">
        <f>F56*(1-Скидка_RP_ind)</f>
        <v>1.26</v>
      </c>
      <c r="H56" s="68"/>
      <c r="I56" s="69">
        <f>G56*H56</f>
        <v>0</v>
      </c>
      <c r="J56" s="1" t="s">
        <v>2190</v>
      </c>
    </row>
    <row r="57" spans="1:10">
      <c r="A57" s="127">
        <v>0</v>
      </c>
      <c r="B57" s="128">
        <v>121516</v>
      </c>
      <c r="C57" s="4" t="s">
        <v>2214</v>
      </c>
      <c r="D57" s="4" t="s">
        <v>2427</v>
      </c>
      <c r="E57" s="4" t="s">
        <v>9</v>
      </c>
      <c r="F57" s="5">
        <v>1.26</v>
      </c>
      <c r="G57" s="69">
        <f>F57*(1-Скидка_RP_ind)</f>
        <v>1.26</v>
      </c>
      <c r="H57" s="68"/>
      <c r="I57" s="69">
        <f>G57*H57</f>
        <v>0</v>
      </c>
      <c r="J57" s="1" t="s">
        <v>2190</v>
      </c>
    </row>
    <row r="58" spans="1:10" ht="12.5" thickBot="1">
      <c r="A58" s="127"/>
      <c r="B58" s="306" t="s">
        <v>2265</v>
      </c>
      <c r="C58" s="306"/>
      <c r="D58" s="306"/>
      <c r="E58" s="306"/>
      <c r="F58" s="307"/>
      <c r="G58" s="69"/>
      <c r="H58" s="68"/>
      <c r="I58" s="69"/>
    </row>
    <row r="59" spans="1:10">
      <c r="A59" s="127">
        <v>0</v>
      </c>
      <c r="B59" s="128">
        <v>123525</v>
      </c>
      <c r="C59" s="128" t="s">
        <v>3190</v>
      </c>
      <c r="D59" s="4" t="s">
        <v>2460</v>
      </c>
      <c r="E59" s="4" t="s">
        <v>9</v>
      </c>
      <c r="F59" s="5">
        <v>12.79</v>
      </c>
      <c r="G59" s="69">
        <f t="shared" ref="G59:G64" si="6">F59*(1-Скидка_RP_ind)</f>
        <v>12.79</v>
      </c>
      <c r="H59" s="68"/>
      <c r="I59" s="69">
        <f t="shared" ref="I59:I64" si="7">G59*H59</f>
        <v>0</v>
      </c>
      <c r="J59" s="1" t="s">
        <v>2190</v>
      </c>
    </row>
    <row r="60" spans="1:10">
      <c r="A60" s="127">
        <v>0</v>
      </c>
      <c r="B60" s="128">
        <v>123543</v>
      </c>
      <c r="C60" s="128" t="s">
        <v>3642</v>
      </c>
      <c r="D60" s="4" t="s">
        <v>3519</v>
      </c>
      <c r="E60" s="4" t="s">
        <v>9</v>
      </c>
      <c r="F60" s="5">
        <v>10.91</v>
      </c>
      <c r="G60" s="69">
        <f>F60*(1-Скидка_RP_ind)</f>
        <v>10.91</v>
      </c>
      <c r="H60" s="68"/>
      <c r="I60" s="69">
        <f>G60*H60</f>
        <v>0</v>
      </c>
      <c r="J60" s="1" t="s">
        <v>2190</v>
      </c>
    </row>
    <row r="61" spans="1:10">
      <c r="A61" s="127">
        <v>0</v>
      </c>
      <c r="B61" s="128">
        <v>123544</v>
      </c>
      <c r="C61" s="128" t="s">
        <v>3643</v>
      </c>
      <c r="D61" s="4" t="s">
        <v>3519</v>
      </c>
      <c r="E61" s="4" t="s">
        <v>9</v>
      </c>
      <c r="F61" s="5">
        <v>11.96</v>
      </c>
      <c r="G61" s="69">
        <f t="shared" si="6"/>
        <v>11.96</v>
      </c>
      <c r="H61" s="68"/>
      <c r="I61" s="69">
        <f t="shared" si="7"/>
        <v>0</v>
      </c>
      <c r="J61" s="1" t="s">
        <v>2190</v>
      </c>
    </row>
    <row r="62" spans="1:10">
      <c r="A62" s="127">
        <v>0</v>
      </c>
      <c r="B62" s="128">
        <v>123561</v>
      </c>
      <c r="C62" s="128" t="s">
        <v>3782</v>
      </c>
      <c r="D62" s="4" t="s">
        <v>2460</v>
      </c>
      <c r="E62" s="4" t="s">
        <v>9</v>
      </c>
      <c r="F62" s="5">
        <v>5.39</v>
      </c>
      <c r="G62" s="69">
        <f>F62*(1-Скидка_RP_ind)</f>
        <v>5.39</v>
      </c>
      <c r="H62" s="68"/>
      <c r="I62" s="69">
        <f>G62*H62</f>
        <v>0</v>
      </c>
      <c r="J62" s="1" t="s">
        <v>2190</v>
      </c>
    </row>
    <row r="63" spans="1:10">
      <c r="A63" s="127">
        <v>0</v>
      </c>
      <c r="B63" s="128">
        <v>123562</v>
      </c>
      <c r="C63" s="128" t="s">
        <v>3526</v>
      </c>
      <c r="D63" s="4" t="s">
        <v>2460</v>
      </c>
      <c r="E63" s="4" t="s">
        <v>9</v>
      </c>
      <c r="F63" s="5">
        <v>8.8699999999999992</v>
      </c>
      <c r="G63" s="69">
        <f t="shared" si="6"/>
        <v>8.8699999999999992</v>
      </c>
      <c r="H63" s="68"/>
      <c r="I63" s="69">
        <f t="shared" si="7"/>
        <v>0</v>
      </c>
      <c r="J63" s="1" t="s">
        <v>2190</v>
      </c>
    </row>
    <row r="64" spans="1:10">
      <c r="A64" s="127">
        <v>0</v>
      </c>
      <c r="B64" s="128">
        <v>123582</v>
      </c>
      <c r="C64" s="128" t="s">
        <v>3527</v>
      </c>
      <c r="D64" s="4" t="s">
        <v>2460</v>
      </c>
      <c r="E64" s="4" t="s">
        <v>9</v>
      </c>
      <c r="F64" s="5">
        <v>8.8699999999999992</v>
      </c>
      <c r="G64" s="69">
        <f t="shared" si="6"/>
        <v>8.8699999999999992</v>
      </c>
      <c r="H64" s="68"/>
      <c r="I64" s="69">
        <f t="shared" si="7"/>
        <v>0</v>
      </c>
      <c r="J64" s="1" t="s">
        <v>2190</v>
      </c>
    </row>
    <row r="65" spans="1:9" ht="12.5" thickBot="1">
      <c r="A65" s="127"/>
      <c r="B65" s="306" t="s">
        <v>3610</v>
      </c>
      <c r="C65" s="306"/>
      <c r="D65" s="306"/>
      <c r="E65" s="306"/>
      <c r="F65" s="307"/>
      <c r="G65" s="69"/>
      <c r="H65" s="68"/>
      <c r="I65" s="69"/>
    </row>
    <row r="66" spans="1:9">
      <c r="A66" s="127">
        <v>0</v>
      </c>
      <c r="B66" s="128">
        <v>126143</v>
      </c>
      <c r="C66" s="4" t="s">
        <v>3632</v>
      </c>
      <c r="D66" s="4" t="s">
        <v>1839</v>
      </c>
      <c r="E66" s="4" t="s">
        <v>9</v>
      </c>
      <c r="F66" s="5">
        <v>1.18</v>
      </c>
      <c r="G66" s="69">
        <f t="shared" ref="G66:G81" si="8">F66*(1-Скидка_ROXELPRO)</f>
        <v>1.18</v>
      </c>
      <c r="H66" s="68"/>
      <c r="I66" s="69">
        <f t="shared" ref="I66:I81" si="9">G66*H66</f>
        <v>0</v>
      </c>
    </row>
    <row r="67" spans="1:9">
      <c r="A67" s="127">
        <v>0</v>
      </c>
      <c r="B67" s="128">
        <v>126146</v>
      </c>
      <c r="C67" s="4" t="s">
        <v>3633</v>
      </c>
      <c r="D67" s="4" t="s">
        <v>1839</v>
      </c>
      <c r="E67" s="4" t="s">
        <v>9</v>
      </c>
      <c r="F67" s="5">
        <v>1.18</v>
      </c>
      <c r="G67" s="69">
        <f t="shared" si="8"/>
        <v>1.18</v>
      </c>
      <c r="H67" s="68"/>
      <c r="I67" s="69">
        <f t="shared" si="9"/>
        <v>0</v>
      </c>
    </row>
    <row r="68" spans="1:9">
      <c r="A68" s="127">
        <v>0</v>
      </c>
      <c r="B68" s="128">
        <v>126343</v>
      </c>
      <c r="C68" s="4" t="s">
        <v>4778</v>
      </c>
      <c r="D68" s="4" t="s">
        <v>2461</v>
      </c>
      <c r="E68" s="4" t="s">
        <v>9</v>
      </c>
      <c r="F68" s="5">
        <v>41.83</v>
      </c>
      <c r="G68" s="69">
        <f>F68*(1-Скидка_ROXELPRO)</f>
        <v>41.83</v>
      </c>
      <c r="H68" s="68"/>
      <c r="I68" s="69">
        <f>G68*H68</f>
        <v>0</v>
      </c>
    </row>
    <row r="69" spans="1:9">
      <c r="A69" s="127">
        <v>0</v>
      </c>
      <c r="B69" s="128">
        <v>126346</v>
      </c>
      <c r="C69" s="4" t="s">
        <v>4779</v>
      </c>
      <c r="D69" s="4" t="s">
        <v>2461</v>
      </c>
      <c r="E69" s="4" t="s">
        <v>9</v>
      </c>
      <c r="F69" s="5">
        <v>41.83</v>
      </c>
      <c r="G69" s="69">
        <f>F69*(1-Скидка_ROXELPRO)</f>
        <v>41.83</v>
      </c>
      <c r="H69" s="68"/>
      <c r="I69" s="69">
        <f>G69*H69</f>
        <v>0</v>
      </c>
    </row>
    <row r="70" spans="1:9">
      <c r="A70" s="127">
        <v>0</v>
      </c>
      <c r="B70" s="128">
        <v>126152</v>
      </c>
      <c r="C70" s="4" t="s">
        <v>3030</v>
      </c>
      <c r="D70" s="4" t="s">
        <v>1839</v>
      </c>
      <c r="E70" s="4" t="s">
        <v>9</v>
      </c>
      <c r="F70" s="5">
        <v>1.24</v>
      </c>
      <c r="G70" s="69">
        <f t="shared" si="8"/>
        <v>1.24</v>
      </c>
      <c r="H70" s="68"/>
      <c r="I70" s="69">
        <f t="shared" si="9"/>
        <v>0</v>
      </c>
    </row>
    <row r="71" spans="1:9">
      <c r="A71" s="127">
        <v>0</v>
      </c>
      <c r="B71" s="128">
        <v>126153</v>
      </c>
      <c r="C71" s="4" t="s">
        <v>8</v>
      </c>
      <c r="D71" s="4" t="s">
        <v>1839</v>
      </c>
      <c r="E71" s="4" t="s">
        <v>9</v>
      </c>
      <c r="F71" s="5">
        <v>1.24</v>
      </c>
      <c r="G71" s="69">
        <f t="shared" si="8"/>
        <v>1.24</v>
      </c>
      <c r="H71" s="68"/>
      <c r="I71" s="69">
        <f t="shared" si="9"/>
        <v>0</v>
      </c>
    </row>
    <row r="72" spans="1:9">
      <c r="A72" s="127">
        <v>0</v>
      </c>
      <c r="B72" s="128">
        <v>126156</v>
      </c>
      <c r="C72" s="4" t="s">
        <v>10</v>
      </c>
      <c r="D72" s="4" t="s">
        <v>1839</v>
      </c>
      <c r="E72" s="4" t="s">
        <v>9</v>
      </c>
      <c r="F72" s="5">
        <v>1.24</v>
      </c>
      <c r="G72" s="69">
        <f t="shared" si="8"/>
        <v>1.24</v>
      </c>
      <c r="H72" s="68"/>
      <c r="I72" s="69">
        <f t="shared" si="9"/>
        <v>0</v>
      </c>
    </row>
    <row r="73" spans="1:9">
      <c r="A73" s="127">
        <v>0</v>
      </c>
      <c r="B73" s="128">
        <v>126157</v>
      </c>
      <c r="C73" s="4" t="s">
        <v>3031</v>
      </c>
      <c r="D73" s="4" t="s">
        <v>1839</v>
      </c>
      <c r="E73" s="4" t="s">
        <v>9</v>
      </c>
      <c r="F73" s="5">
        <v>1.24</v>
      </c>
      <c r="G73" s="69">
        <f t="shared" si="8"/>
        <v>1.24</v>
      </c>
      <c r="H73" s="68"/>
      <c r="I73" s="69">
        <f t="shared" si="9"/>
        <v>0</v>
      </c>
    </row>
    <row r="74" spans="1:9">
      <c r="A74" s="127">
        <v>0</v>
      </c>
      <c r="B74" s="128">
        <v>126322</v>
      </c>
      <c r="C74" s="4" t="s">
        <v>3032</v>
      </c>
      <c r="D74" s="4" t="s">
        <v>2461</v>
      </c>
      <c r="E74" s="4" t="s">
        <v>9</v>
      </c>
      <c r="F74" s="5">
        <v>33</v>
      </c>
      <c r="G74" s="69">
        <f t="shared" si="8"/>
        <v>33</v>
      </c>
      <c r="H74" s="68"/>
      <c r="I74" s="69">
        <f t="shared" si="9"/>
        <v>0</v>
      </c>
    </row>
    <row r="75" spans="1:9">
      <c r="A75" s="127">
        <v>0</v>
      </c>
      <c r="B75" s="128">
        <v>126323</v>
      </c>
      <c r="C75" s="4" t="s">
        <v>11</v>
      </c>
      <c r="D75" s="4" t="s">
        <v>2461</v>
      </c>
      <c r="E75" s="4" t="s">
        <v>9</v>
      </c>
      <c r="F75" s="5">
        <v>33</v>
      </c>
      <c r="G75" s="69">
        <f t="shared" si="8"/>
        <v>33</v>
      </c>
      <c r="H75" s="68"/>
      <c r="I75" s="69">
        <f t="shared" si="9"/>
        <v>0</v>
      </c>
    </row>
    <row r="76" spans="1:9">
      <c r="A76" s="127">
        <v>0</v>
      </c>
      <c r="B76" s="128">
        <v>126326</v>
      </c>
      <c r="C76" s="4" t="s">
        <v>13</v>
      </c>
      <c r="D76" s="4" t="s">
        <v>2461</v>
      </c>
      <c r="E76" s="4" t="s">
        <v>9</v>
      </c>
      <c r="F76" s="5">
        <v>33</v>
      </c>
      <c r="G76" s="69">
        <f t="shared" si="8"/>
        <v>33</v>
      </c>
      <c r="H76" s="68"/>
      <c r="I76" s="69">
        <f t="shared" si="9"/>
        <v>0</v>
      </c>
    </row>
    <row r="77" spans="1:9">
      <c r="A77" s="127">
        <v>0</v>
      </c>
      <c r="B77" s="128">
        <v>126327</v>
      </c>
      <c r="C77" s="4" t="s">
        <v>3033</v>
      </c>
      <c r="D77" s="4" t="s">
        <v>2461</v>
      </c>
      <c r="E77" s="4" t="s">
        <v>9</v>
      </c>
      <c r="F77" s="5">
        <v>33</v>
      </c>
      <c r="G77" s="69">
        <f t="shared" si="8"/>
        <v>33</v>
      </c>
      <c r="H77" s="68"/>
      <c r="I77" s="69">
        <f t="shared" si="9"/>
        <v>0</v>
      </c>
    </row>
    <row r="78" spans="1:9">
      <c r="A78" s="127">
        <v>0</v>
      </c>
      <c r="B78" s="128">
        <v>126652</v>
      </c>
      <c r="C78" s="4" t="s">
        <v>3034</v>
      </c>
      <c r="D78" s="4" t="s">
        <v>3035</v>
      </c>
      <c r="E78" s="4" t="s">
        <v>9</v>
      </c>
      <c r="F78" s="5">
        <v>1.22</v>
      </c>
      <c r="G78" s="69">
        <f t="shared" si="8"/>
        <v>1.22</v>
      </c>
      <c r="H78" s="68"/>
      <c r="I78" s="69">
        <f t="shared" si="9"/>
        <v>0</v>
      </c>
    </row>
    <row r="79" spans="1:9">
      <c r="A79" s="127">
        <v>0</v>
      </c>
      <c r="B79" s="128">
        <v>126653</v>
      </c>
      <c r="C79" s="4" t="s">
        <v>3036</v>
      </c>
      <c r="D79" s="4" t="s">
        <v>3035</v>
      </c>
      <c r="E79" s="4" t="s">
        <v>9</v>
      </c>
      <c r="F79" s="5">
        <v>1.22</v>
      </c>
      <c r="G79" s="69">
        <f t="shared" si="8"/>
        <v>1.22</v>
      </c>
      <c r="H79" s="68"/>
      <c r="I79" s="69">
        <f t="shared" si="9"/>
        <v>0</v>
      </c>
    </row>
    <row r="80" spans="1:9">
      <c r="A80" s="127">
        <v>0</v>
      </c>
      <c r="B80" s="128">
        <v>126656</v>
      </c>
      <c r="C80" s="4" t="s">
        <v>3037</v>
      </c>
      <c r="D80" s="4" t="s">
        <v>3035</v>
      </c>
      <c r="E80" s="4" t="s">
        <v>9</v>
      </c>
      <c r="F80" s="5">
        <v>1.22</v>
      </c>
      <c r="G80" s="69">
        <f t="shared" si="8"/>
        <v>1.22</v>
      </c>
      <c r="H80" s="68"/>
      <c r="I80" s="69">
        <f t="shared" si="9"/>
        <v>0</v>
      </c>
    </row>
    <row r="81" spans="1:9">
      <c r="A81" s="127">
        <v>0</v>
      </c>
      <c r="B81" s="128">
        <v>126657</v>
      </c>
      <c r="C81" s="4" t="s">
        <v>3038</v>
      </c>
      <c r="D81" s="4" t="s">
        <v>3035</v>
      </c>
      <c r="E81" s="4" t="s">
        <v>9</v>
      </c>
      <c r="F81" s="5">
        <v>1.22</v>
      </c>
      <c r="G81" s="69">
        <f t="shared" si="8"/>
        <v>1.22</v>
      </c>
      <c r="H81" s="68"/>
      <c r="I81" s="69">
        <f t="shared" si="9"/>
        <v>0</v>
      </c>
    </row>
    <row r="82" spans="1:9" ht="12.5" thickBot="1">
      <c r="A82" s="127"/>
      <c r="B82" s="306" t="s">
        <v>3611</v>
      </c>
      <c r="C82" s="306"/>
      <c r="D82" s="306"/>
      <c r="E82" s="306"/>
      <c r="F82" s="307"/>
      <c r="G82" s="69"/>
      <c r="H82" s="68"/>
      <c r="I82" s="69"/>
    </row>
    <row r="83" spans="1:9">
      <c r="A83" s="127">
        <v>0</v>
      </c>
      <c r="B83" s="128">
        <v>152206</v>
      </c>
      <c r="C83" s="4" t="s">
        <v>14</v>
      </c>
      <c r="D83" s="4" t="s">
        <v>2419</v>
      </c>
      <c r="E83" s="4" t="s">
        <v>9</v>
      </c>
      <c r="F83" s="5">
        <v>0.43</v>
      </c>
      <c r="G83" s="69">
        <f t="shared" ref="G83:G98" si="10">F83*(1-Скидка_ROXELPRO)</f>
        <v>0.43</v>
      </c>
      <c r="H83" s="68"/>
      <c r="I83" s="69">
        <f t="shared" ref="I83:I98" si="11">G83*H83</f>
        <v>0</v>
      </c>
    </row>
    <row r="84" spans="1:9">
      <c r="A84" s="127">
        <v>0</v>
      </c>
      <c r="B84" s="128">
        <v>152208</v>
      </c>
      <c r="C84" s="4" t="s">
        <v>15</v>
      </c>
      <c r="D84" s="4" t="s">
        <v>2419</v>
      </c>
      <c r="E84" s="4" t="s">
        <v>9</v>
      </c>
      <c r="F84" s="5">
        <v>0.4</v>
      </c>
      <c r="G84" s="69">
        <f t="shared" si="10"/>
        <v>0.4</v>
      </c>
      <c r="H84" s="68"/>
      <c r="I84" s="69">
        <f t="shared" si="11"/>
        <v>0</v>
      </c>
    </row>
    <row r="85" spans="1:9">
      <c r="A85" s="127">
        <v>0</v>
      </c>
      <c r="B85" s="128">
        <v>152210</v>
      </c>
      <c r="C85" s="4" t="s">
        <v>16</v>
      </c>
      <c r="D85" s="4" t="s">
        <v>2419</v>
      </c>
      <c r="E85" s="4" t="s">
        <v>9</v>
      </c>
      <c r="F85" s="5">
        <v>0.4</v>
      </c>
      <c r="G85" s="69">
        <f t="shared" si="10"/>
        <v>0.4</v>
      </c>
      <c r="H85" s="68"/>
      <c r="I85" s="69">
        <f t="shared" si="11"/>
        <v>0</v>
      </c>
    </row>
    <row r="86" spans="1:9">
      <c r="A86" s="127">
        <v>0</v>
      </c>
      <c r="B86" s="128">
        <v>152211</v>
      </c>
      <c r="C86" s="4" t="s">
        <v>17</v>
      </c>
      <c r="D86" s="4" t="s">
        <v>2419</v>
      </c>
      <c r="E86" s="4" t="s">
        <v>9</v>
      </c>
      <c r="F86" s="5">
        <v>0.4</v>
      </c>
      <c r="G86" s="69">
        <f t="shared" si="10"/>
        <v>0.4</v>
      </c>
      <c r="H86" s="68"/>
      <c r="I86" s="69">
        <f t="shared" si="11"/>
        <v>0</v>
      </c>
    </row>
    <row r="87" spans="1:9">
      <c r="A87" s="127">
        <v>0</v>
      </c>
      <c r="B87" s="128">
        <v>152212</v>
      </c>
      <c r="C87" s="4" t="s">
        <v>18</v>
      </c>
      <c r="D87" s="4" t="s">
        <v>2419</v>
      </c>
      <c r="E87" s="4" t="s">
        <v>9</v>
      </c>
      <c r="F87" s="5">
        <v>0.4</v>
      </c>
      <c r="G87" s="69">
        <f t="shared" si="10"/>
        <v>0.4</v>
      </c>
      <c r="H87" s="68"/>
      <c r="I87" s="69">
        <f t="shared" si="11"/>
        <v>0</v>
      </c>
    </row>
    <row r="88" spans="1:9">
      <c r="A88" s="127">
        <v>0</v>
      </c>
      <c r="B88" s="128">
        <v>152214</v>
      </c>
      <c r="C88" s="4" t="s">
        <v>19</v>
      </c>
      <c r="D88" s="4" t="s">
        <v>2419</v>
      </c>
      <c r="E88" s="4" t="s">
        <v>9</v>
      </c>
      <c r="F88" s="5">
        <v>0.4</v>
      </c>
      <c r="G88" s="69">
        <f t="shared" si="10"/>
        <v>0.4</v>
      </c>
      <c r="H88" s="68"/>
      <c r="I88" s="69">
        <f t="shared" si="11"/>
        <v>0</v>
      </c>
    </row>
    <row r="89" spans="1:9">
      <c r="A89" s="127">
        <v>0</v>
      </c>
      <c r="B89" s="128">
        <v>152216</v>
      </c>
      <c r="C89" s="4" t="s">
        <v>20</v>
      </c>
      <c r="D89" s="4" t="s">
        <v>2419</v>
      </c>
      <c r="E89" s="4" t="s">
        <v>9</v>
      </c>
      <c r="F89" s="5">
        <v>0.4</v>
      </c>
      <c r="G89" s="69">
        <f t="shared" si="10"/>
        <v>0.4</v>
      </c>
      <c r="H89" s="68"/>
      <c r="I89" s="69">
        <f t="shared" si="11"/>
        <v>0</v>
      </c>
    </row>
    <row r="90" spans="1:9">
      <c r="A90" s="127">
        <v>0</v>
      </c>
      <c r="B90" s="128">
        <v>152217</v>
      </c>
      <c r="C90" s="4" t="s">
        <v>21</v>
      </c>
      <c r="D90" s="4" t="s">
        <v>2419</v>
      </c>
      <c r="E90" s="4" t="s">
        <v>9</v>
      </c>
      <c r="F90" s="5">
        <v>0.4</v>
      </c>
      <c r="G90" s="69">
        <f t="shared" si="10"/>
        <v>0.4</v>
      </c>
      <c r="H90" s="68"/>
      <c r="I90" s="69">
        <f t="shared" si="11"/>
        <v>0</v>
      </c>
    </row>
    <row r="91" spans="1:9">
      <c r="A91" s="127">
        <v>0</v>
      </c>
      <c r="B91" s="128">
        <v>152221</v>
      </c>
      <c r="C91" s="4" t="s">
        <v>3596</v>
      </c>
      <c r="D91" s="4" t="s">
        <v>2419</v>
      </c>
      <c r="E91" s="4" t="s">
        <v>9</v>
      </c>
      <c r="F91" s="5">
        <v>0.5</v>
      </c>
      <c r="G91" s="69">
        <f t="shared" si="10"/>
        <v>0.5</v>
      </c>
      <c r="H91" s="68"/>
      <c r="I91" s="69">
        <f t="shared" si="11"/>
        <v>0</v>
      </c>
    </row>
    <row r="92" spans="1:9">
      <c r="A92" s="127">
        <v>0</v>
      </c>
      <c r="B92" s="128">
        <v>152222</v>
      </c>
      <c r="C92" s="4" t="s">
        <v>3597</v>
      </c>
      <c r="D92" s="4" t="s">
        <v>2419</v>
      </c>
      <c r="E92" s="4" t="s">
        <v>9</v>
      </c>
      <c r="F92" s="5">
        <v>0.5</v>
      </c>
      <c r="G92" s="69">
        <f t="shared" si="10"/>
        <v>0.5</v>
      </c>
      <c r="H92" s="68"/>
      <c r="I92" s="69">
        <f t="shared" si="11"/>
        <v>0</v>
      </c>
    </row>
    <row r="93" spans="1:9">
      <c r="A93" s="127">
        <v>0</v>
      </c>
      <c r="B93" s="128">
        <v>152506</v>
      </c>
      <c r="C93" s="4" t="s">
        <v>22</v>
      </c>
      <c r="D93" s="4" t="s">
        <v>2419</v>
      </c>
      <c r="E93" s="4" t="s">
        <v>9</v>
      </c>
      <c r="F93" s="5">
        <v>0.69</v>
      </c>
      <c r="G93" s="69">
        <f t="shared" si="10"/>
        <v>0.69</v>
      </c>
      <c r="H93" s="68"/>
      <c r="I93" s="69">
        <f t="shared" si="11"/>
        <v>0</v>
      </c>
    </row>
    <row r="94" spans="1:9">
      <c r="A94" s="127">
        <v>0</v>
      </c>
      <c r="B94" s="128">
        <v>152508</v>
      </c>
      <c r="C94" s="4" t="s">
        <v>23</v>
      </c>
      <c r="D94" s="4" t="s">
        <v>2419</v>
      </c>
      <c r="E94" s="4" t="s">
        <v>9</v>
      </c>
      <c r="F94" s="5">
        <v>0.64</v>
      </c>
      <c r="G94" s="69">
        <f t="shared" si="10"/>
        <v>0.64</v>
      </c>
      <c r="H94" s="68"/>
      <c r="I94" s="69">
        <f t="shared" si="11"/>
        <v>0</v>
      </c>
    </row>
    <row r="95" spans="1:9">
      <c r="A95" s="127">
        <v>0</v>
      </c>
      <c r="B95" s="128">
        <v>152510</v>
      </c>
      <c r="C95" s="4" t="s">
        <v>24</v>
      </c>
      <c r="D95" s="4" t="s">
        <v>2419</v>
      </c>
      <c r="E95" s="4" t="s">
        <v>9</v>
      </c>
      <c r="F95" s="5">
        <v>0.61</v>
      </c>
      <c r="G95" s="69">
        <f t="shared" si="10"/>
        <v>0.61</v>
      </c>
      <c r="H95" s="68"/>
      <c r="I95" s="69">
        <f t="shared" si="11"/>
        <v>0</v>
      </c>
    </row>
    <row r="96" spans="1:9">
      <c r="A96" s="127">
        <v>0</v>
      </c>
      <c r="B96" s="128">
        <v>152512</v>
      </c>
      <c r="C96" s="4" t="s">
        <v>25</v>
      </c>
      <c r="D96" s="4" t="s">
        <v>2419</v>
      </c>
      <c r="E96" s="4" t="s">
        <v>9</v>
      </c>
      <c r="F96" s="5">
        <v>0.61</v>
      </c>
      <c r="G96" s="69">
        <f t="shared" si="10"/>
        <v>0.61</v>
      </c>
      <c r="H96" s="68"/>
      <c r="I96" s="69">
        <f t="shared" si="11"/>
        <v>0</v>
      </c>
    </row>
    <row r="97" spans="1:9">
      <c r="A97" s="127">
        <v>0</v>
      </c>
      <c r="B97" s="128">
        <v>152514</v>
      </c>
      <c r="C97" s="4" t="s">
        <v>26</v>
      </c>
      <c r="D97" s="4" t="s">
        <v>2419</v>
      </c>
      <c r="E97" s="4" t="s">
        <v>9</v>
      </c>
      <c r="F97" s="5">
        <v>0.61</v>
      </c>
      <c r="G97" s="69">
        <f t="shared" si="10"/>
        <v>0.61</v>
      </c>
      <c r="H97" s="68"/>
      <c r="I97" s="69">
        <f t="shared" si="11"/>
        <v>0</v>
      </c>
    </row>
    <row r="98" spans="1:9">
      <c r="A98" s="127">
        <v>0</v>
      </c>
      <c r="B98" s="128">
        <v>152516</v>
      </c>
      <c r="C98" s="4" t="s">
        <v>27</v>
      </c>
      <c r="D98" s="4" t="s">
        <v>2419</v>
      </c>
      <c r="E98" s="4" t="s">
        <v>9</v>
      </c>
      <c r="F98" s="5">
        <v>0.61</v>
      </c>
      <c r="G98" s="69">
        <f t="shared" si="10"/>
        <v>0.61</v>
      </c>
      <c r="H98" s="68"/>
      <c r="I98" s="69">
        <f t="shared" si="11"/>
        <v>0</v>
      </c>
    </row>
    <row r="99" spans="1:9" ht="12.5" thickBot="1">
      <c r="A99" s="127"/>
      <c r="B99" s="306" t="s">
        <v>4962</v>
      </c>
      <c r="C99" s="306"/>
      <c r="D99" s="306"/>
      <c r="E99" s="306"/>
      <c r="F99" s="307"/>
      <c r="G99" s="69"/>
      <c r="H99" s="68"/>
      <c r="I99" s="69"/>
    </row>
    <row r="100" spans="1:9">
      <c r="A100" s="127">
        <v>0</v>
      </c>
      <c r="B100" s="128">
        <v>156845</v>
      </c>
      <c r="C100" s="4" t="s">
        <v>4963</v>
      </c>
      <c r="D100" s="4" t="s">
        <v>4964</v>
      </c>
      <c r="E100" s="4" t="s">
        <v>9</v>
      </c>
      <c r="F100" s="5">
        <v>5.33</v>
      </c>
      <c r="G100" s="69">
        <f>F100*(1-Скидка_ROXELPRO)</f>
        <v>5.33</v>
      </c>
      <c r="H100" s="68"/>
      <c r="I100" s="69">
        <f>G100*H100</f>
        <v>0</v>
      </c>
    </row>
    <row r="101" spans="1:9" ht="12.5" thickBot="1">
      <c r="A101" s="127"/>
      <c r="B101" s="306" t="s">
        <v>4985</v>
      </c>
      <c r="C101" s="306"/>
      <c r="D101" s="306"/>
      <c r="E101" s="306"/>
      <c r="F101" s="307"/>
      <c r="G101" s="69"/>
      <c r="H101" s="68"/>
      <c r="I101" s="69"/>
    </row>
    <row r="102" spans="1:9">
      <c r="A102" s="127">
        <v>0</v>
      </c>
      <c r="B102" s="128">
        <v>158816</v>
      </c>
      <c r="C102" s="4" t="s">
        <v>5008</v>
      </c>
      <c r="D102" s="4" t="s">
        <v>4986</v>
      </c>
      <c r="E102" s="4" t="s">
        <v>12</v>
      </c>
      <c r="F102" s="5">
        <v>170.5</v>
      </c>
      <c r="G102" s="69">
        <f>F102*(1-Скидка_ROXELPRO)</f>
        <v>170.5</v>
      </c>
      <c r="H102" s="68"/>
      <c r="I102" s="69">
        <f>G102*H102</f>
        <v>0</v>
      </c>
    </row>
    <row r="103" spans="1:9">
      <c r="A103" s="127">
        <v>0</v>
      </c>
      <c r="B103" s="128">
        <v>158825</v>
      </c>
      <c r="C103" s="4" t="s">
        <v>4987</v>
      </c>
      <c r="D103" s="4" t="s">
        <v>4986</v>
      </c>
      <c r="E103" s="4" t="s">
        <v>12</v>
      </c>
      <c r="F103" s="5">
        <v>186</v>
      </c>
      <c r="G103" s="69">
        <f>F103*(1-Скидка_ROXELPRO)</f>
        <v>186</v>
      </c>
      <c r="H103" s="68"/>
      <c r="I103" s="69">
        <f>G103*H103</f>
        <v>0</v>
      </c>
    </row>
    <row r="104" spans="1:9">
      <c r="A104" s="127">
        <v>0</v>
      </c>
      <c r="B104" s="128">
        <v>158826</v>
      </c>
      <c r="C104" s="4" t="s">
        <v>4988</v>
      </c>
      <c r="D104" s="4" t="s">
        <v>4986</v>
      </c>
      <c r="E104" s="4" t="s">
        <v>12</v>
      </c>
      <c r="F104" s="5">
        <v>186</v>
      </c>
      <c r="G104" s="69">
        <f>F104*(1-Скидка_ROXELPRO)</f>
        <v>186</v>
      </c>
      <c r="H104" s="68"/>
      <c r="I104" s="69">
        <f>G104*H104</f>
        <v>0</v>
      </c>
    </row>
    <row r="105" spans="1:9">
      <c r="A105" s="127">
        <v>0</v>
      </c>
      <c r="B105" s="128">
        <v>158827</v>
      </c>
      <c r="C105" s="4" t="s">
        <v>4989</v>
      </c>
      <c r="D105" s="4" t="s">
        <v>4986</v>
      </c>
      <c r="E105" s="4" t="s">
        <v>12</v>
      </c>
      <c r="F105" s="5">
        <v>186</v>
      </c>
      <c r="G105" s="69">
        <f>F105*(1-Скидка_ROXELPRO)</f>
        <v>186</v>
      </c>
      <c r="H105" s="68"/>
      <c r="I105" s="69">
        <f>G105*H105</f>
        <v>0</v>
      </c>
    </row>
    <row r="106" spans="1:9" ht="12.5" thickBot="1">
      <c r="A106" s="127"/>
      <c r="B106" s="306" t="s">
        <v>3612</v>
      </c>
      <c r="C106" s="306"/>
      <c r="D106" s="306"/>
      <c r="E106" s="306"/>
      <c r="F106" s="307"/>
      <c r="G106" s="69"/>
      <c r="H106" s="68"/>
      <c r="I106" s="69"/>
    </row>
    <row r="107" spans="1:9">
      <c r="A107" s="127">
        <v>0</v>
      </c>
      <c r="B107" s="128">
        <v>159605</v>
      </c>
      <c r="C107" s="3" t="s">
        <v>2943</v>
      </c>
      <c r="D107" s="4" t="s">
        <v>2944</v>
      </c>
      <c r="E107" s="4" t="s">
        <v>9</v>
      </c>
      <c r="F107" s="5">
        <v>0.98</v>
      </c>
      <c r="G107" s="69">
        <f>F107*(1-Скидка_ROXELPRO)</f>
        <v>0.98</v>
      </c>
      <c r="H107" s="68"/>
      <c r="I107" s="69">
        <f>G107*H107</f>
        <v>0</v>
      </c>
    </row>
    <row r="108" spans="1:9">
      <c r="A108" s="127">
        <v>0</v>
      </c>
      <c r="B108" s="128">
        <v>159608</v>
      </c>
      <c r="C108" s="3" t="s">
        <v>2945</v>
      </c>
      <c r="D108" s="4" t="s">
        <v>2944</v>
      </c>
      <c r="E108" s="4" t="s">
        <v>9</v>
      </c>
      <c r="F108" s="5">
        <v>0.98</v>
      </c>
      <c r="G108" s="69">
        <f>F108*(1-Скидка_ROXELPRO)</f>
        <v>0.98</v>
      </c>
      <c r="H108" s="68"/>
      <c r="I108" s="69">
        <f>G108*H108</f>
        <v>0</v>
      </c>
    </row>
    <row r="109" spans="1:9">
      <c r="A109" s="127">
        <v>0</v>
      </c>
      <c r="B109" s="128">
        <v>159611</v>
      </c>
      <c r="C109" s="3" t="s">
        <v>2946</v>
      </c>
      <c r="D109" s="4" t="s">
        <v>2944</v>
      </c>
      <c r="E109" s="4" t="s">
        <v>9</v>
      </c>
      <c r="F109" s="5">
        <v>0.98</v>
      </c>
      <c r="G109" s="69">
        <f>F109*(1-Скидка_ROXELPRO)</f>
        <v>0.98</v>
      </c>
      <c r="H109" s="68"/>
      <c r="I109" s="69">
        <f>G109*H109</f>
        <v>0</v>
      </c>
    </row>
    <row r="110" spans="1:9">
      <c r="A110" s="127">
        <v>0</v>
      </c>
      <c r="B110" s="128">
        <v>159616</v>
      </c>
      <c r="C110" s="3" t="s">
        <v>2947</v>
      </c>
      <c r="D110" s="4" t="s">
        <v>2944</v>
      </c>
      <c r="E110" s="4" t="s">
        <v>9</v>
      </c>
      <c r="F110" s="5">
        <v>0.98</v>
      </c>
      <c r="G110" s="69">
        <f>F110*(1-Скидка_ROXELPRO)</f>
        <v>0.98</v>
      </c>
      <c r="H110" s="68"/>
      <c r="I110" s="69">
        <f>G110*H110</f>
        <v>0</v>
      </c>
    </row>
    <row r="111" spans="1:9">
      <c r="A111" s="127">
        <v>0</v>
      </c>
      <c r="B111" s="128">
        <v>159618</v>
      </c>
      <c r="C111" s="3" t="s">
        <v>2948</v>
      </c>
      <c r="D111" s="4" t="s">
        <v>2944</v>
      </c>
      <c r="E111" s="4" t="s">
        <v>9</v>
      </c>
      <c r="F111" s="5">
        <v>0.98</v>
      </c>
      <c r="G111" s="69">
        <f>F111*(1-Скидка_ROXELPRO)</f>
        <v>0.98</v>
      </c>
      <c r="H111" s="68"/>
      <c r="I111" s="69">
        <f>G111*H111</f>
        <v>0</v>
      </c>
    </row>
    <row r="112" spans="1:9" ht="12.5" thickBot="1">
      <c r="A112" s="127"/>
      <c r="B112" s="306" t="s">
        <v>4609</v>
      </c>
      <c r="C112" s="306"/>
      <c r="D112" s="306"/>
      <c r="E112" s="306"/>
      <c r="F112" s="307"/>
      <c r="G112" s="69"/>
      <c r="H112" s="68"/>
      <c r="I112" s="69"/>
    </row>
    <row r="113" spans="1:9" ht="12.5" thickBot="1">
      <c r="A113" s="127"/>
      <c r="B113" s="306" t="s">
        <v>4610</v>
      </c>
      <c r="C113" s="306"/>
      <c r="D113" s="306"/>
      <c r="E113" s="306"/>
      <c r="F113" s="307"/>
      <c r="G113" s="69"/>
      <c r="H113" s="68"/>
      <c r="I113" s="69"/>
    </row>
    <row r="114" spans="1:9">
      <c r="A114" s="127">
        <v>0</v>
      </c>
      <c r="B114" s="181">
        <v>192111</v>
      </c>
      <c r="C114" s="181" t="s">
        <v>4611</v>
      </c>
      <c r="D114" s="6" t="s">
        <v>9</v>
      </c>
      <c r="E114" s="6" t="s">
        <v>9</v>
      </c>
      <c r="F114" s="7">
        <v>95.43</v>
      </c>
      <c r="G114" s="69">
        <f>F114*(1-Скидка_ROXELPRO)</f>
        <v>95.43</v>
      </c>
      <c r="H114" s="68"/>
      <c r="I114" s="69">
        <f t="shared" ref="I114:I123" si="12">G114*H114</f>
        <v>0</v>
      </c>
    </row>
    <row r="115" spans="1:9">
      <c r="A115" s="127">
        <v>0</v>
      </c>
      <c r="B115" s="181">
        <v>192191</v>
      </c>
      <c r="C115" s="181" t="s">
        <v>4612</v>
      </c>
      <c r="D115" s="6" t="s">
        <v>9</v>
      </c>
      <c r="E115" s="6" t="s">
        <v>9</v>
      </c>
      <c r="F115" s="7">
        <v>37.96</v>
      </c>
      <c r="G115" s="69">
        <f>F115*(1-Скидка_ROXELPRO)</f>
        <v>37.96</v>
      </c>
      <c r="H115" s="68"/>
      <c r="I115" s="69">
        <f t="shared" si="12"/>
        <v>0</v>
      </c>
    </row>
    <row r="116" spans="1:9" ht="12.5" thickBot="1">
      <c r="A116" s="127"/>
      <c r="B116" s="306" t="s">
        <v>4613</v>
      </c>
      <c r="C116" s="306"/>
      <c r="D116" s="306"/>
      <c r="E116" s="306"/>
      <c r="F116" s="307"/>
      <c r="G116" s="69"/>
      <c r="H116" s="68"/>
      <c r="I116" s="69"/>
    </row>
    <row r="117" spans="1:9">
      <c r="A117" s="127">
        <v>0</v>
      </c>
      <c r="B117" s="181">
        <v>192311</v>
      </c>
      <c r="C117" s="181" t="s">
        <v>4614</v>
      </c>
      <c r="D117" s="6" t="s">
        <v>9</v>
      </c>
      <c r="E117" s="6" t="s">
        <v>9</v>
      </c>
      <c r="F117" s="7">
        <v>81.569999999999993</v>
      </c>
      <c r="G117" s="69">
        <f>F117*(1-Скидка_ROXELPRO)</f>
        <v>81.569999999999993</v>
      </c>
      <c r="H117" s="68"/>
      <c r="I117" s="69">
        <f t="shared" si="12"/>
        <v>0</v>
      </c>
    </row>
    <row r="118" spans="1:9">
      <c r="A118" s="127">
        <v>0</v>
      </c>
      <c r="B118" s="181">
        <v>192391</v>
      </c>
      <c r="C118" s="181" t="s">
        <v>4615</v>
      </c>
      <c r="D118" s="6" t="s">
        <v>9</v>
      </c>
      <c r="E118" s="6" t="s">
        <v>9</v>
      </c>
      <c r="F118" s="7">
        <v>52.78</v>
      </c>
      <c r="G118" s="69">
        <f>F118*(1-Скидка_ROXELPRO)</f>
        <v>52.78</v>
      </c>
      <c r="H118" s="68"/>
      <c r="I118" s="69">
        <f t="shared" si="12"/>
        <v>0</v>
      </c>
    </row>
    <row r="119" spans="1:9" ht="12.5" thickBot="1">
      <c r="A119" s="127"/>
      <c r="B119" s="306" t="s">
        <v>4616</v>
      </c>
      <c r="C119" s="306"/>
      <c r="D119" s="306"/>
      <c r="E119" s="306"/>
      <c r="F119" s="307"/>
      <c r="G119" s="69"/>
      <c r="H119" s="68"/>
      <c r="I119" s="69"/>
    </row>
    <row r="120" spans="1:9">
      <c r="A120" s="127">
        <v>0</v>
      </c>
      <c r="B120" s="181">
        <v>192512</v>
      </c>
      <c r="C120" s="181" t="s">
        <v>4617</v>
      </c>
      <c r="D120" s="6" t="s">
        <v>9</v>
      </c>
      <c r="E120" s="6" t="s">
        <v>9</v>
      </c>
      <c r="F120" s="7">
        <v>140.33000000000001</v>
      </c>
      <c r="G120" s="69">
        <f>F120*(1-Скидка_ROXELPRO)</f>
        <v>140.33000000000001</v>
      </c>
      <c r="H120" s="68"/>
      <c r="I120" s="69">
        <f t="shared" si="12"/>
        <v>0</v>
      </c>
    </row>
    <row r="121" spans="1:9">
      <c r="A121" s="127">
        <v>0</v>
      </c>
      <c r="B121" s="181">
        <v>192513</v>
      </c>
      <c r="C121" s="181" t="s">
        <v>4618</v>
      </c>
      <c r="D121" s="6" t="s">
        <v>9</v>
      </c>
      <c r="E121" s="6" t="s">
        <v>9</v>
      </c>
      <c r="F121" s="7">
        <v>170.61</v>
      </c>
      <c r="G121" s="69">
        <f>F121*(1-Скидка_ROXELPRO)</f>
        <v>170.61</v>
      </c>
      <c r="H121" s="68"/>
      <c r="I121" s="69">
        <f t="shared" si="12"/>
        <v>0</v>
      </c>
    </row>
    <row r="122" spans="1:9">
      <c r="A122" s="127">
        <v>0</v>
      </c>
      <c r="B122" s="181">
        <v>192592</v>
      </c>
      <c r="C122" s="181" t="s">
        <v>4619</v>
      </c>
      <c r="D122" s="6" t="s">
        <v>9</v>
      </c>
      <c r="E122" s="6" t="s">
        <v>9</v>
      </c>
      <c r="F122" s="7">
        <v>42.87</v>
      </c>
      <c r="G122" s="69">
        <f>F122*(1-Скидка_ROXELPRO)</f>
        <v>42.87</v>
      </c>
      <c r="H122" s="68"/>
      <c r="I122" s="69">
        <f t="shared" si="12"/>
        <v>0</v>
      </c>
    </row>
    <row r="123" spans="1:9">
      <c r="A123" s="127">
        <v>0</v>
      </c>
      <c r="B123" s="181">
        <v>192593</v>
      </c>
      <c r="C123" s="181" t="s">
        <v>4620</v>
      </c>
      <c r="D123" s="6" t="s">
        <v>9</v>
      </c>
      <c r="E123" s="6" t="s">
        <v>9</v>
      </c>
      <c r="F123" s="7">
        <v>42.87</v>
      </c>
      <c r="G123" s="69">
        <f>F123*(1-Скидка_ROXELPRO)</f>
        <v>42.87</v>
      </c>
      <c r="H123" s="68"/>
      <c r="I123" s="69">
        <f t="shared" si="12"/>
        <v>0</v>
      </c>
    </row>
    <row r="124" spans="1:9" ht="12.5" thickBot="1">
      <c r="A124" s="127"/>
      <c r="B124" s="306" t="s">
        <v>4658</v>
      </c>
      <c r="C124" s="306"/>
      <c r="D124" s="306"/>
      <c r="E124" s="306"/>
      <c r="F124" s="307"/>
      <c r="G124" s="69"/>
      <c r="H124" s="68"/>
      <c r="I124" s="69"/>
    </row>
    <row r="125" spans="1:9">
      <c r="A125" s="127">
        <v>0</v>
      </c>
      <c r="B125" s="181">
        <v>195626</v>
      </c>
      <c r="C125" s="181" t="s">
        <v>4659</v>
      </c>
      <c r="D125" s="6" t="s">
        <v>9</v>
      </c>
      <c r="E125" s="6" t="s">
        <v>9</v>
      </c>
      <c r="F125" s="7">
        <v>36.590000000000003</v>
      </c>
      <c r="G125" s="69">
        <f t="shared" ref="G125:G139" si="13">F125*(1-Скидка_ROXELPRO)</f>
        <v>36.590000000000003</v>
      </c>
      <c r="H125" s="68"/>
      <c r="I125" s="69">
        <f t="shared" ref="I125:I149" si="14">G125*H125</f>
        <v>0</v>
      </c>
    </row>
    <row r="126" spans="1:9">
      <c r="A126" s="127">
        <v>0</v>
      </c>
      <c r="B126" s="181">
        <v>195627</v>
      </c>
      <c r="C126" s="181" t="s">
        <v>4660</v>
      </c>
      <c r="D126" s="6" t="s">
        <v>9</v>
      </c>
      <c r="E126" s="6" t="s">
        <v>9</v>
      </c>
      <c r="F126" s="7">
        <v>31.5</v>
      </c>
      <c r="G126" s="69">
        <f t="shared" si="13"/>
        <v>31.5</v>
      </c>
      <c r="H126" s="68"/>
      <c r="I126" s="69">
        <f t="shared" si="14"/>
        <v>0</v>
      </c>
    </row>
    <row r="127" spans="1:9">
      <c r="A127" s="127">
        <v>0</v>
      </c>
      <c r="B127" s="181">
        <v>195628</v>
      </c>
      <c r="C127" s="181" t="s">
        <v>4661</v>
      </c>
      <c r="D127" s="6" t="s">
        <v>9</v>
      </c>
      <c r="E127" s="6" t="s">
        <v>9</v>
      </c>
      <c r="F127" s="7">
        <v>36.590000000000003</v>
      </c>
      <c r="G127" s="69">
        <f t="shared" si="13"/>
        <v>36.590000000000003</v>
      </c>
      <c r="H127" s="68"/>
      <c r="I127" s="69">
        <f t="shared" si="14"/>
        <v>0</v>
      </c>
    </row>
    <row r="128" spans="1:9">
      <c r="A128" s="127">
        <v>0</v>
      </c>
      <c r="B128" s="181">
        <v>195646</v>
      </c>
      <c r="C128" s="181" t="s">
        <v>4662</v>
      </c>
      <c r="D128" s="6" t="s">
        <v>9</v>
      </c>
      <c r="E128" s="6" t="s">
        <v>9</v>
      </c>
      <c r="F128" s="7">
        <v>29.62</v>
      </c>
      <c r="G128" s="69">
        <f t="shared" si="13"/>
        <v>29.62</v>
      </c>
      <c r="H128" s="68"/>
      <c r="I128" s="69">
        <f t="shared" si="14"/>
        <v>0</v>
      </c>
    </row>
    <row r="129" spans="1:9">
      <c r="A129" s="127">
        <v>0</v>
      </c>
      <c r="B129" s="181">
        <v>195647</v>
      </c>
      <c r="C129" s="181" t="s">
        <v>4663</v>
      </c>
      <c r="D129" s="6" t="s">
        <v>9</v>
      </c>
      <c r="E129" s="6" t="s">
        <v>9</v>
      </c>
      <c r="F129" s="7">
        <v>24.48</v>
      </c>
      <c r="G129" s="69">
        <f t="shared" si="13"/>
        <v>24.48</v>
      </c>
      <c r="H129" s="68"/>
      <c r="I129" s="69">
        <f t="shared" si="14"/>
        <v>0</v>
      </c>
    </row>
    <row r="130" spans="1:9">
      <c r="A130" s="127">
        <v>0</v>
      </c>
      <c r="B130" s="181">
        <v>195648</v>
      </c>
      <c r="C130" s="181" t="s">
        <v>4664</v>
      </c>
      <c r="D130" s="6" t="s">
        <v>9</v>
      </c>
      <c r="E130" s="6" t="s">
        <v>9</v>
      </c>
      <c r="F130" s="7">
        <v>29.62</v>
      </c>
      <c r="G130" s="69">
        <f t="shared" si="13"/>
        <v>29.62</v>
      </c>
      <c r="H130" s="68"/>
      <c r="I130" s="69">
        <f t="shared" si="14"/>
        <v>0</v>
      </c>
    </row>
    <row r="131" spans="1:9">
      <c r="A131" s="127">
        <v>0</v>
      </c>
      <c r="B131" s="181">
        <v>195656</v>
      </c>
      <c r="C131" s="181" t="s">
        <v>5086</v>
      </c>
      <c r="D131" s="6" t="s">
        <v>9</v>
      </c>
      <c r="E131" s="6" t="s">
        <v>9</v>
      </c>
      <c r="F131" s="7">
        <v>35.67</v>
      </c>
      <c r="G131" s="69">
        <f t="shared" ref="G131:G133" si="15">F131*(1-Скидка_ROXELPRO)</f>
        <v>35.67</v>
      </c>
      <c r="H131" s="68"/>
      <c r="I131" s="69">
        <f t="shared" ref="I131:I133" si="16">G131*H131</f>
        <v>0</v>
      </c>
    </row>
    <row r="132" spans="1:9">
      <c r="A132" s="127">
        <v>0</v>
      </c>
      <c r="B132" s="181">
        <v>195657</v>
      </c>
      <c r="C132" s="181" t="s">
        <v>5087</v>
      </c>
      <c r="D132" s="6" t="s">
        <v>9</v>
      </c>
      <c r="E132" s="6" t="s">
        <v>9</v>
      </c>
      <c r="F132" s="7">
        <v>30.57</v>
      </c>
      <c r="G132" s="69">
        <f t="shared" si="15"/>
        <v>30.57</v>
      </c>
      <c r="H132" s="68"/>
      <c r="I132" s="69">
        <f t="shared" si="16"/>
        <v>0</v>
      </c>
    </row>
    <row r="133" spans="1:9">
      <c r="A133" s="127">
        <v>0</v>
      </c>
      <c r="B133" s="181">
        <v>195658</v>
      </c>
      <c r="C133" s="181" t="s">
        <v>5088</v>
      </c>
      <c r="D133" s="6" t="s">
        <v>9</v>
      </c>
      <c r="E133" s="6" t="s">
        <v>9</v>
      </c>
      <c r="F133" s="7">
        <v>35.67</v>
      </c>
      <c r="G133" s="69">
        <f t="shared" si="15"/>
        <v>35.67</v>
      </c>
      <c r="H133" s="68"/>
      <c r="I133" s="69">
        <f t="shared" si="16"/>
        <v>0</v>
      </c>
    </row>
    <row r="134" spans="1:9">
      <c r="A134" s="127">
        <v>0</v>
      </c>
      <c r="B134" s="181">
        <v>195686</v>
      </c>
      <c r="C134" s="181" t="s">
        <v>4665</v>
      </c>
      <c r="D134" s="6" t="s">
        <v>1838</v>
      </c>
      <c r="E134" s="6" t="s">
        <v>9</v>
      </c>
      <c r="F134" s="7">
        <v>6.86</v>
      </c>
      <c r="G134" s="69">
        <f t="shared" si="13"/>
        <v>6.86</v>
      </c>
      <c r="H134" s="68"/>
      <c r="I134" s="69">
        <f t="shared" si="14"/>
        <v>0</v>
      </c>
    </row>
    <row r="135" spans="1:9">
      <c r="A135" s="127">
        <v>0</v>
      </c>
      <c r="B135" s="181">
        <v>195687</v>
      </c>
      <c r="C135" s="181" t="s">
        <v>4666</v>
      </c>
      <c r="D135" s="6" t="s">
        <v>1838</v>
      </c>
      <c r="E135" s="6" t="s">
        <v>9</v>
      </c>
      <c r="F135" s="7">
        <v>7.14</v>
      </c>
      <c r="G135" s="69">
        <f t="shared" si="13"/>
        <v>7.14</v>
      </c>
      <c r="H135" s="68"/>
      <c r="I135" s="69">
        <f t="shared" si="14"/>
        <v>0</v>
      </c>
    </row>
    <row r="136" spans="1:9">
      <c r="A136" s="127">
        <v>0</v>
      </c>
      <c r="B136" s="181">
        <v>195688</v>
      </c>
      <c r="C136" s="181" t="s">
        <v>4676</v>
      </c>
      <c r="D136" s="6" t="s">
        <v>1838</v>
      </c>
      <c r="E136" s="6" t="s">
        <v>9</v>
      </c>
      <c r="F136" s="7">
        <v>6.86</v>
      </c>
      <c r="G136" s="69">
        <f t="shared" si="13"/>
        <v>6.86</v>
      </c>
      <c r="H136" s="68"/>
      <c r="I136" s="69">
        <f t="shared" si="14"/>
        <v>0</v>
      </c>
    </row>
    <row r="137" spans="1:9">
      <c r="A137" s="127">
        <v>0</v>
      </c>
      <c r="B137" s="181">
        <v>195689</v>
      </c>
      <c r="C137" s="181" t="s">
        <v>4677</v>
      </c>
      <c r="D137" s="6" t="s">
        <v>1838</v>
      </c>
      <c r="E137" s="6" t="s">
        <v>9</v>
      </c>
      <c r="F137" s="7">
        <v>7.14</v>
      </c>
      <c r="G137" s="69">
        <f t="shared" si="13"/>
        <v>7.14</v>
      </c>
      <c r="H137" s="68"/>
      <c r="I137" s="69">
        <f t="shared" si="14"/>
        <v>0</v>
      </c>
    </row>
    <row r="138" spans="1:9">
      <c r="A138" s="127">
        <v>0</v>
      </c>
      <c r="B138" s="181">
        <v>195696</v>
      </c>
      <c r="C138" s="181" t="s">
        <v>4667</v>
      </c>
      <c r="D138" s="6" t="s">
        <v>1838</v>
      </c>
      <c r="E138" s="6" t="s">
        <v>9</v>
      </c>
      <c r="F138" s="7">
        <v>4.4000000000000004</v>
      </c>
      <c r="G138" s="69">
        <f t="shared" si="13"/>
        <v>4.4000000000000004</v>
      </c>
      <c r="H138" s="68"/>
      <c r="I138" s="69">
        <f t="shared" si="14"/>
        <v>0</v>
      </c>
    </row>
    <row r="139" spans="1:9">
      <c r="A139" s="127">
        <v>0</v>
      </c>
      <c r="B139" s="181">
        <v>195698</v>
      </c>
      <c r="C139" s="181" t="s">
        <v>4668</v>
      </c>
      <c r="D139" s="6" t="s">
        <v>1838</v>
      </c>
      <c r="E139" s="6" t="s">
        <v>9</v>
      </c>
      <c r="F139" s="7">
        <v>4.4000000000000004</v>
      </c>
      <c r="G139" s="69">
        <f t="shared" si="13"/>
        <v>4.4000000000000004</v>
      </c>
      <c r="H139" s="68"/>
      <c r="I139" s="69">
        <f t="shared" si="14"/>
        <v>0</v>
      </c>
    </row>
    <row r="140" spans="1:9" ht="12.5" thickBot="1">
      <c r="A140" s="127"/>
      <c r="B140" s="306" t="s">
        <v>1874</v>
      </c>
      <c r="C140" s="306"/>
      <c r="D140" s="306"/>
      <c r="E140" s="306"/>
      <c r="F140" s="307"/>
      <c r="G140" s="69"/>
      <c r="H140" s="68"/>
      <c r="I140" s="69"/>
    </row>
    <row r="141" spans="1:9">
      <c r="A141" s="127">
        <v>0</v>
      </c>
      <c r="B141" s="181">
        <v>196610</v>
      </c>
      <c r="C141" s="181" t="s">
        <v>4669</v>
      </c>
      <c r="D141" s="6" t="s">
        <v>9</v>
      </c>
      <c r="E141" s="6" t="s">
        <v>9</v>
      </c>
      <c r="F141" s="7">
        <v>31.64</v>
      </c>
      <c r="G141" s="69">
        <f t="shared" ref="G141:G149" si="17">F141*(1-Скидка_ROXELPRO)</f>
        <v>31.64</v>
      </c>
      <c r="H141" s="68"/>
      <c r="I141" s="69">
        <f t="shared" si="14"/>
        <v>0</v>
      </c>
    </row>
    <row r="142" spans="1:9">
      <c r="A142" s="127">
        <v>0</v>
      </c>
      <c r="B142" s="181">
        <v>196612</v>
      </c>
      <c r="C142" s="181" t="s">
        <v>4670</v>
      </c>
      <c r="D142" s="6" t="s">
        <v>9</v>
      </c>
      <c r="E142" s="6" t="s">
        <v>9</v>
      </c>
      <c r="F142" s="7">
        <v>31.64</v>
      </c>
      <c r="G142" s="69">
        <f t="shared" si="17"/>
        <v>31.64</v>
      </c>
      <c r="H142" s="68"/>
      <c r="I142" s="69">
        <f t="shared" si="14"/>
        <v>0</v>
      </c>
    </row>
    <row r="143" spans="1:9">
      <c r="A143" s="127">
        <v>0</v>
      </c>
      <c r="B143" s="181">
        <v>196620</v>
      </c>
      <c r="C143" s="181" t="s">
        <v>4671</v>
      </c>
      <c r="D143" s="6" t="s">
        <v>9</v>
      </c>
      <c r="E143" s="6" t="s">
        <v>9</v>
      </c>
      <c r="F143" s="7">
        <v>32.25</v>
      </c>
      <c r="G143" s="69">
        <f t="shared" si="17"/>
        <v>32.25</v>
      </c>
      <c r="H143" s="68"/>
      <c r="I143" s="69">
        <f t="shared" si="14"/>
        <v>0</v>
      </c>
    </row>
    <row r="144" spans="1:9">
      <c r="A144" s="127">
        <v>0</v>
      </c>
      <c r="B144" s="181">
        <v>196622</v>
      </c>
      <c r="C144" s="181" t="s">
        <v>4672</v>
      </c>
      <c r="D144" s="6" t="s">
        <v>9</v>
      </c>
      <c r="E144" s="6" t="s">
        <v>9</v>
      </c>
      <c r="F144" s="7">
        <v>32.25</v>
      </c>
      <c r="G144" s="69">
        <f t="shared" si="17"/>
        <v>32.25</v>
      </c>
      <c r="H144" s="68"/>
      <c r="I144" s="69">
        <f t="shared" si="14"/>
        <v>0</v>
      </c>
    </row>
    <row r="145" spans="1:11">
      <c r="A145" s="127">
        <v>0</v>
      </c>
      <c r="B145" s="181">
        <v>196628</v>
      </c>
      <c r="C145" s="181" t="s">
        <v>4673</v>
      </c>
      <c r="D145" s="6" t="s">
        <v>9</v>
      </c>
      <c r="E145" s="6" t="s">
        <v>9</v>
      </c>
      <c r="F145" s="7">
        <v>59.16</v>
      </c>
      <c r="G145" s="69">
        <f t="shared" si="17"/>
        <v>59.16</v>
      </c>
      <c r="H145" s="68"/>
      <c r="I145" s="69">
        <f t="shared" si="14"/>
        <v>0</v>
      </c>
    </row>
    <row r="146" spans="1:11">
      <c r="A146" s="127">
        <v>0</v>
      </c>
      <c r="B146" s="181">
        <v>196650</v>
      </c>
      <c r="C146" s="181" t="s">
        <v>4674</v>
      </c>
      <c r="D146" s="6" t="s">
        <v>9</v>
      </c>
      <c r="E146" s="6" t="s">
        <v>9</v>
      </c>
      <c r="F146" s="7">
        <v>55.3</v>
      </c>
      <c r="G146" s="69">
        <f t="shared" si="17"/>
        <v>55.3</v>
      </c>
      <c r="H146" s="68"/>
      <c r="I146" s="69">
        <f t="shared" si="14"/>
        <v>0</v>
      </c>
    </row>
    <row r="147" spans="1:11">
      <c r="A147" s="127">
        <v>0</v>
      </c>
      <c r="B147" s="181">
        <v>196652</v>
      </c>
      <c r="C147" s="181" t="s">
        <v>4675</v>
      </c>
      <c r="D147" s="6" t="s">
        <v>9</v>
      </c>
      <c r="E147" s="6" t="s">
        <v>9</v>
      </c>
      <c r="F147" s="7">
        <v>55.3</v>
      </c>
      <c r="G147" s="69">
        <f t="shared" si="17"/>
        <v>55.3</v>
      </c>
      <c r="H147" s="68"/>
      <c r="I147" s="69">
        <f t="shared" si="14"/>
        <v>0</v>
      </c>
    </row>
    <row r="148" spans="1:11">
      <c r="A148" s="127">
        <v>0</v>
      </c>
      <c r="B148" s="181">
        <v>196655</v>
      </c>
      <c r="C148" s="181" t="s">
        <v>4678</v>
      </c>
      <c r="D148" s="6" t="s">
        <v>9</v>
      </c>
      <c r="E148" s="6" t="s">
        <v>9</v>
      </c>
      <c r="F148" s="7">
        <v>79.56</v>
      </c>
      <c r="G148" s="69">
        <f t="shared" si="17"/>
        <v>79.56</v>
      </c>
      <c r="H148" s="68"/>
      <c r="I148" s="69">
        <f t="shared" si="14"/>
        <v>0</v>
      </c>
    </row>
    <row r="149" spans="1:11">
      <c r="A149" s="127">
        <v>0</v>
      </c>
      <c r="B149" s="181">
        <v>196656</v>
      </c>
      <c r="C149" s="181" t="s">
        <v>4679</v>
      </c>
      <c r="D149" s="6" t="s">
        <v>9</v>
      </c>
      <c r="E149" s="6" t="s">
        <v>9</v>
      </c>
      <c r="F149" s="7">
        <v>79.56</v>
      </c>
      <c r="G149" s="69">
        <f t="shared" si="17"/>
        <v>79.56</v>
      </c>
      <c r="H149" s="68"/>
      <c r="I149" s="69">
        <f t="shared" si="14"/>
        <v>0</v>
      </c>
    </row>
    <row r="150" spans="1:11" ht="12.5" thickBot="1">
      <c r="A150" s="127"/>
      <c r="B150" s="306" t="s">
        <v>3613</v>
      </c>
      <c r="C150" s="306"/>
      <c r="D150" s="306"/>
      <c r="E150" s="306"/>
      <c r="F150" s="307"/>
      <c r="G150" s="69"/>
      <c r="H150" s="68"/>
      <c r="I150" s="69"/>
    </row>
    <row r="151" spans="1:11">
      <c r="A151" s="127">
        <v>0</v>
      </c>
      <c r="B151" s="128">
        <v>199215</v>
      </c>
      <c r="C151" s="4" t="s">
        <v>28</v>
      </c>
      <c r="D151" s="4" t="s">
        <v>2420</v>
      </c>
      <c r="E151" s="4" t="s">
        <v>9</v>
      </c>
      <c r="F151" s="5">
        <v>13.2</v>
      </c>
      <c r="G151" s="69">
        <f>F151*(1-Скидка_ROXELPRO)</f>
        <v>13.2</v>
      </c>
      <c r="H151" s="68"/>
      <c r="I151" s="69">
        <f>G151*H151</f>
        <v>0</v>
      </c>
    </row>
    <row r="152" spans="1:11">
      <c r="A152" s="127">
        <v>0</v>
      </c>
      <c r="B152" s="128">
        <v>199327</v>
      </c>
      <c r="C152" s="4" t="s">
        <v>3361</v>
      </c>
      <c r="D152" s="4" t="s">
        <v>2420</v>
      </c>
      <c r="E152" s="4" t="s">
        <v>9</v>
      </c>
      <c r="F152" s="5">
        <v>10.78</v>
      </c>
      <c r="G152" s="69">
        <f>F152*(1-Скидка_ROXELPRO)</f>
        <v>10.78</v>
      </c>
      <c r="H152" s="68"/>
      <c r="I152" s="69">
        <f>G152*H152</f>
        <v>0</v>
      </c>
    </row>
    <row r="153" spans="1:11" ht="12.5" thickBot="1">
      <c r="A153" s="127"/>
      <c r="B153" s="306" t="s">
        <v>29</v>
      </c>
      <c r="C153" s="306"/>
      <c r="D153" s="306"/>
      <c r="E153" s="306"/>
      <c r="F153" s="307"/>
      <c r="G153" s="69"/>
      <c r="H153" s="68"/>
      <c r="I153" s="69"/>
    </row>
    <row r="154" spans="1:11">
      <c r="A154" s="127">
        <v>0</v>
      </c>
      <c r="B154" s="129">
        <v>212115</v>
      </c>
      <c r="C154" s="4" t="s">
        <v>3549</v>
      </c>
      <c r="D154" s="9" t="s">
        <v>2304</v>
      </c>
      <c r="E154" s="9" t="s">
        <v>9</v>
      </c>
      <c r="F154" s="100">
        <v>19.78</v>
      </c>
      <c r="G154" s="98">
        <f t="shared" ref="G154:G160" si="18">F154*(1-Скидка_ROXELPRO)</f>
        <v>19.78</v>
      </c>
      <c r="H154" s="97"/>
      <c r="I154" s="98">
        <f>G154*H154</f>
        <v>0</v>
      </c>
    </row>
    <row r="155" spans="1:11">
      <c r="A155" s="127">
        <v>0</v>
      </c>
      <c r="B155" s="129">
        <v>212255</v>
      </c>
      <c r="C155" s="4" t="s">
        <v>2958</v>
      </c>
      <c r="D155" s="9" t="s">
        <v>2304</v>
      </c>
      <c r="E155" s="9" t="s">
        <v>9</v>
      </c>
      <c r="F155" s="100">
        <v>36.340000000000003</v>
      </c>
      <c r="G155" s="98">
        <f t="shared" si="18"/>
        <v>36.340000000000003</v>
      </c>
      <c r="H155" s="97"/>
      <c r="I155" s="98">
        <f t="shared" ref="I155:I171" si="19">G155*H155</f>
        <v>0</v>
      </c>
      <c r="J155" s="122"/>
      <c r="K155" s="180"/>
    </row>
    <row r="156" spans="1:11">
      <c r="A156" s="127">
        <v>0</v>
      </c>
      <c r="B156" s="129">
        <v>212355</v>
      </c>
      <c r="C156" s="4" t="s">
        <v>2959</v>
      </c>
      <c r="D156" s="9" t="s">
        <v>2304</v>
      </c>
      <c r="E156" s="9" t="s">
        <v>9</v>
      </c>
      <c r="F156" s="100">
        <v>33.75</v>
      </c>
      <c r="G156" s="98">
        <f t="shared" si="18"/>
        <v>33.75</v>
      </c>
      <c r="H156" s="97"/>
      <c r="I156" s="98">
        <f t="shared" si="19"/>
        <v>0</v>
      </c>
      <c r="J156" s="122"/>
      <c r="K156" s="180"/>
    </row>
    <row r="157" spans="1:11">
      <c r="A157" s="127">
        <v>0</v>
      </c>
      <c r="B157" s="129">
        <v>212665</v>
      </c>
      <c r="C157" s="4" t="s">
        <v>2960</v>
      </c>
      <c r="D157" s="9" t="s">
        <v>2304</v>
      </c>
      <c r="E157" s="9" t="s">
        <v>9</v>
      </c>
      <c r="F157" s="100">
        <v>30.63</v>
      </c>
      <c r="G157" s="98">
        <f t="shared" si="18"/>
        <v>30.63</v>
      </c>
      <c r="H157" s="97"/>
      <c r="I157" s="98">
        <f t="shared" si="19"/>
        <v>0</v>
      </c>
      <c r="J157" s="122"/>
      <c r="K157" s="180"/>
    </row>
    <row r="158" spans="1:11">
      <c r="A158" s="127">
        <v>0</v>
      </c>
      <c r="B158" s="128">
        <v>220555</v>
      </c>
      <c r="C158" s="4" t="s">
        <v>3785</v>
      </c>
      <c r="D158" s="4" t="s">
        <v>2421</v>
      </c>
      <c r="E158" s="4" t="s">
        <v>9</v>
      </c>
      <c r="F158" s="5">
        <v>7.34</v>
      </c>
      <c r="G158" s="69">
        <f t="shared" si="18"/>
        <v>7.34</v>
      </c>
      <c r="H158" s="68"/>
      <c r="I158" s="69">
        <f>G158*H158</f>
        <v>0</v>
      </c>
      <c r="J158" s="122"/>
      <c r="K158" s="180"/>
    </row>
    <row r="159" spans="1:11">
      <c r="A159" s="127">
        <v>0</v>
      </c>
      <c r="B159" s="128">
        <v>221155</v>
      </c>
      <c r="C159" s="4" t="s">
        <v>3786</v>
      </c>
      <c r="D159" s="4" t="s">
        <v>2421</v>
      </c>
      <c r="E159" s="4" t="s">
        <v>9</v>
      </c>
      <c r="F159" s="5">
        <v>7.07</v>
      </c>
      <c r="G159" s="69">
        <f t="shared" si="18"/>
        <v>7.07</v>
      </c>
      <c r="H159" s="68"/>
      <c r="I159" s="69">
        <f t="shared" si="19"/>
        <v>0</v>
      </c>
      <c r="J159" s="122"/>
      <c r="K159" s="180"/>
    </row>
    <row r="160" spans="1:11">
      <c r="A160" s="127">
        <v>0</v>
      </c>
      <c r="B160" s="128">
        <v>222055</v>
      </c>
      <c r="C160" s="4" t="s">
        <v>3510</v>
      </c>
      <c r="D160" s="4" t="s">
        <v>2421</v>
      </c>
      <c r="E160" s="4" t="s">
        <v>9</v>
      </c>
      <c r="F160" s="5">
        <v>6.55</v>
      </c>
      <c r="G160" s="69">
        <f t="shared" si="18"/>
        <v>6.55</v>
      </c>
      <c r="H160" s="68"/>
      <c r="I160" s="69">
        <f>G160*H160</f>
        <v>0</v>
      </c>
    </row>
    <row r="161" spans="1:10">
      <c r="A161" s="127">
        <v>0</v>
      </c>
      <c r="B161" s="128">
        <v>223055</v>
      </c>
      <c r="C161" s="4" t="s">
        <v>3511</v>
      </c>
      <c r="D161" s="4" t="s">
        <v>2421</v>
      </c>
      <c r="E161" s="4" t="s">
        <v>9</v>
      </c>
      <c r="F161" s="5">
        <v>6.45</v>
      </c>
      <c r="G161" s="69">
        <f t="shared" ref="G161:G168" si="20">F161*(1-Скидка_ROXELPRO)</f>
        <v>6.45</v>
      </c>
      <c r="H161" s="68"/>
      <c r="I161" s="69">
        <f>G161*H161</f>
        <v>0</v>
      </c>
    </row>
    <row r="162" spans="1:10">
      <c r="A162" s="127">
        <v>0</v>
      </c>
      <c r="B162" s="128">
        <v>225455</v>
      </c>
      <c r="C162" s="4" t="s">
        <v>30</v>
      </c>
      <c r="D162" s="4" t="s">
        <v>2421</v>
      </c>
      <c r="E162" s="4" t="s">
        <v>9</v>
      </c>
      <c r="F162" s="5">
        <v>4.0199999999999996</v>
      </c>
      <c r="G162" s="69">
        <f t="shared" si="20"/>
        <v>4.0199999999999996</v>
      </c>
      <c r="H162" s="68"/>
      <c r="I162" s="69">
        <f>G162*H162</f>
        <v>0</v>
      </c>
    </row>
    <row r="163" spans="1:10">
      <c r="A163" s="127">
        <v>0</v>
      </c>
      <c r="B163" s="128">
        <v>227112</v>
      </c>
      <c r="C163" s="4" t="s">
        <v>3497</v>
      </c>
      <c r="D163" s="4" t="s">
        <v>1838</v>
      </c>
      <c r="E163" s="4" t="s">
        <v>9</v>
      </c>
      <c r="F163" s="5">
        <v>4.47</v>
      </c>
      <c r="G163" s="69">
        <f t="shared" si="20"/>
        <v>4.47</v>
      </c>
      <c r="H163" s="68"/>
      <c r="I163" s="69">
        <f t="shared" si="19"/>
        <v>0</v>
      </c>
    </row>
    <row r="164" spans="1:10">
      <c r="A164" s="127">
        <v>0</v>
      </c>
      <c r="B164" s="128">
        <v>227114</v>
      </c>
      <c r="C164" s="4" t="s">
        <v>3329</v>
      </c>
      <c r="D164" s="4" t="s">
        <v>2464</v>
      </c>
      <c r="E164" s="4" t="s">
        <v>9</v>
      </c>
      <c r="F164" s="5">
        <v>6.63</v>
      </c>
      <c r="G164" s="69">
        <f t="shared" si="20"/>
        <v>6.63</v>
      </c>
      <c r="H164" s="68"/>
      <c r="I164" s="69">
        <f t="shared" si="19"/>
        <v>0</v>
      </c>
    </row>
    <row r="165" spans="1:10">
      <c r="A165" s="127">
        <v>0</v>
      </c>
      <c r="B165" s="128">
        <v>227116</v>
      </c>
      <c r="C165" s="4" t="s">
        <v>3330</v>
      </c>
      <c r="D165" s="4" t="s">
        <v>3331</v>
      </c>
      <c r="E165" s="4" t="s">
        <v>9</v>
      </c>
      <c r="F165" s="5">
        <v>14.66</v>
      </c>
      <c r="G165" s="69">
        <f t="shared" si="20"/>
        <v>14.66</v>
      </c>
      <c r="H165" s="68"/>
      <c r="I165" s="69">
        <f t="shared" si="19"/>
        <v>0</v>
      </c>
    </row>
    <row r="166" spans="1:10">
      <c r="A166" s="127">
        <v>0</v>
      </c>
      <c r="B166" s="128">
        <v>227125</v>
      </c>
      <c r="C166" s="4" t="s">
        <v>2398</v>
      </c>
      <c r="D166" s="4" t="s">
        <v>2454</v>
      </c>
      <c r="E166" s="4" t="s">
        <v>9</v>
      </c>
      <c r="F166" s="5">
        <v>8.74</v>
      </c>
      <c r="G166" s="69">
        <f t="shared" si="20"/>
        <v>8.74</v>
      </c>
      <c r="H166" s="68"/>
      <c r="I166" s="69">
        <f t="shared" si="19"/>
        <v>0</v>
      </c>
    </row>
    <row r="167" spans="1:10">
      <c r="A167" s="127">
        <v>0</v>
      </c>
      <c r="B167" s="128">
        <v>227525</v>
      </c>
      <c r="C167" s="4" t="s">
        <v>2399</v>
      </c>
      <c r="D167" s="4" t="s">
        <v>2454</v>
      </c>
      <c r="E167" s="4" t="s">
        <v>9</v>
      </c>
      <c r="F167" s="5">
        <v>6.17</v>
      </c>
      <c r="G167" s="69">
        <f t="shared" si="20"/>
        <v>6.17</v>
      </c>
      <c r="H167" s="68"/>
      <c r="I167" s="69">
        <f t="shared" si="19"/>
        <v>0</v>
      </c>
    </row>
    <row r="168" spans="1:10">
      <c r="A168" s="127">
        <v>0</v>
      </c>
      <c r="B168" s="128">
        <v>228126</v>
      </c>
      <c r="C168" s="4" t="s">
        <v>2400</v>
      </c>
      <c r="D168" s="4" t="s">
        <v>2455</v>
      </c>
      <c r="E168" s="4" t="s">
        <v>9</v>
      </c>
      <c r="F168" s="5">
        <v>10.37</v>
      </c>
      <c r="G168" s="69">
        <f t="shared" si="20"/>
        <v>10.37</v>
      </c>
      <c r="H168" s="68"/>
      <c r="I168" s="69">
        <f t="shared" si="19"/>
        <v>0</v>
      </c>
    </row>
    <row r="169" spans="1:10">
      <c r="A169" s="127">
        <v>0</v>
      </c>
      <c r="B169" s="128">
        <v>229124</v>
      </c>
      <c r="C169" s="4" t="s">
        <v>3207</v>
      </c>
      <c r="D169" s="4" t="s">
        <v>2456</v>
      </c>
      <c r="E169" s="4" t="s">
        <v>9</v>
      </c>
      <c r="F169" s="5">
        <v>4.26</v>
      </c>
      <c r="G169" s="69">
        <f>F169*(1-Скидка_RP_ind)</f>
        <v>4.26</v>
      </c>
      <c r="H169" s="68"/>
      <c r="I169" s="69">
        <f t="shared" si="19"/>
        <v>0</v>
      </c>
      <c r="J169" s="1" t="s">
        <v>2190</v>
      </c>
    </row>
    <row r="170" spans="1:10">
      <c r="A170" s="127">
        <v>0</v>
      </c>
      <c r="B170" s="128">
        <v>229125</v>
      </c>
      <c r="C170" s="4" t="s">
        <v>3208</v>
      </c>
      <c r="D170" s="4" t="s">
        <v>2456</v>
      </c>
      <c r="E170" s="4" t="s">
        <v>9</v>
      </c>
      <c r="F170" s="5">
        <v>4.5599999999999996</v>
      </c>
      <c r="G170" s="69">
        <f>F170*(1-Скидка_RP_ind)</f>
        <v>4.5599999999999996</v>
      </c>
      <c r="H170" s="68"/>
      <c r="I170" s="69">
        <f t="shared" si="19"/>
        <v>0</v>
      </c>
      <c r="J170" s="1" t="s">
        <v>2190</v>
      </c>
    </row>
    <row r="171" spans="1:10">
      <c r="A171" s="127">
        <v>0</v>
      </c>
      <c r="B171" s="128">
        <v>229524</v>
      </c>
      <c r="C171" s="4" t="s">
        <v>3209</v>
      </c>
      <c r="D171" s="4" t="s">
        <v>2456</v>
      </c>
      <c r="E171" s="4" t="s">
        <v>9</v>
      </c>
      <c r="F171" s="5">
        <v>9.34</v>
      </c>
      <c r="G171" s="69">
        <f>F171*(1-Скидка_RP_ind)</f>
        <v>9.34</v>
      </c>
      <c r="H171" s="68"/>
      <c r="I171" s="69">
        <f t="shared" si="19"/>
        <v>0</v>
      </c>
      <c r="J171" s="1" t="s">
        <v>2190</v>
      </c>
    </row>
    <row r="172" spans="1:10">
      <c r="A172" s="127">
        <v>0</v>
      </c>
      <c r="B172" s="128">
        <v>232124</v>
      </c>
      <c r="C172" s="4" t="s">
        <v>4791</v>
      </c>
      <c r="D172" s="4" t="s">
        <v>2422</v>
      </c>
      <c r="E172" s="4" t="s">
        <v>9</v>
      </c>
      <c r="F172" s="5">
        <v>1.25</v>
      </c>
      <c r="G172" s="69">
        <f>F172*(1-Скидка_ROXELPRO)</f>
        <v>1.25</v>
      </c>
      <c r="H172" s="68"/>
      <c r="I172" s="69">
        <f>G172*H172</f>
        <v>0</v>
      </c>
    </row>
    <row r="173" spans="1:10">
      <c r="A173" s="127">
        <v>0</v>
      </c>
      <c r="B173" s="128">
        <v>232163</v>
      </c>
      <c r="C173" s="4" t="s">
        <v>4792</v>
      </c>
      <c r="D173" s="4" t="s">
        <v>2423</v>
      </c>
      <c r="E173" s="4" t="s">
        <v>9</v>
      </c>
      <c r="F173" s="5">
        <v>1.25</v>
      </c>
      <c r="G173" s="69">
        <f>F173*(1-Скидка_ROXELPRO)</f>
        <v>1.25</v>
      </c>
      <c r="H173" s="68"/>
      <c r="I173" s="69">
        <f>G173*H173</f>
        <v>0</v>
      </c>
    </row>
    <row r="174" spans="1:10">
      <c r="A174" s="127">
        <v>0</v>
      </c>
      <c r="B174" s="128">
        <v>221462</v>
      </c>
      <c r="C174" s="128" t="s">
        <v>4604</v>
      </c>
      <c r="D174" s="128" t="s">
        <v>4605</v>
      </c>
      <c r="E174" s="128" t="s">
        <v>9</v>
      </c>
      <c r="F174" s="5">
        <v>3.76</v>
      </c>
      <c r="G174" s="69">
        <f>F174*(1-Скидка_ROXELPRO)</f>
        <v>3.76</v>
      </c>
      <c r="H174" s="68"/>
      <c r="I174" s="69">
        <f>G174*H174</f>
        <v>0</v>
      </c>
    </row>
    <row r="175" spans="1:10">
      <c r="A175" s="127">
        <v>0</v>
      </c>
      <c r="B175" s="128">
        <v>223262</v>
      </c>
      <c r="C175" s="128" t="s">
        <v>4606</v>
      </c>
      <c r="D175" s="4" t="s">
        <v>4605</v>
      </c>
      <c r="E175" s="4" t="s">
        <v>9</v>
      </c>
      <c r="F175" s="5">
        <v>3.66</v>
      </c>
      <c r="G175" s="69">
        <f>F175*(1-Скидка_ROXELPRO)</f>
        <v>3.66</v>
      </c>
      <c r="H175" s="68"/>
      <c r="I175" s="69">
        <f>G175*H175</f>
        <v>0</v>
      </c>
    </row>
    <row r="176" spans="1:10">
      <c r="A176" s="127">
        <v>0</v>
      </c>
      <c r="B176" s="128">
        <v>225362</v>
      </c>
      <c r="C176" s="128" t="s">
        <v>4607</v>
      </c>
      <c r="D176" s="4" t="s">
        <v>4605</v>
      </c>
      <c r="E176" s="4" t="s">
        <v>9</v>
      </c>
      <c r="F176" s="5">
        <v>3.23</v>
      </c>
      <c r="G176" s="69">
        <f>F176*(1-Скидка_ROXELPRO)</f>
        <v>3.23</v>
      </c>
      <c r="H176" s="68"/>
      <c r="I176" s="69">
        <f>G176*H176</f>
        <v>0</v>
      </c>
    </row>
    <row r="177" spans="1:11" ht="12.5" thickBot="1">
      <c r="A177" s="127"/>
      <c r="B177" s="306" t="s">
        <v>31</v>
      </c>
      <c r="C177" s="306"/>
      <c r="D177" s="306"/>
      <c r="E177" s="306"/>
      <c r="F177" s="307"/>
      <c r="G177" s="69"/>
      <c r="H177" s="68"/>
      <c r="I177" s="69"/>
      <c r="K177" s="91"/>
    </row>
    <row r="178" spans="1:11" ht="12.5" thickBot="1">
      <c r="A178" s="127"/>
      <c r="B178" s="306" t="s">
        <v>3598</v>
      </c>
      <c r="C178" s="306"/>
      <c r="D178" s="306"/>
      <c r="E178" s="306"/>
      <c r="F178" s="307"/>
      <c r="G178" s="69"/>
      <c r="H178" s="68"/>
      <c r="I178" s="69"/>
      <c r="K178" s="91"/>
    </row>
    <row r="179" spans="1:11">
      <c r="A179" s="127">
        <v>0</v>
      </c>
      <c r="B179" s="128">
        <v>305710</v>
      </c>
      <c r="C179" s="128" t="s">
        <v>4593</v>
      </c>
      <c r="D179" s="4" t="s">
        <v>2424</v>
      </c>
      <c r="E179" s="4" t="s">
        <v>9</v>
      </c>
      <c r="F179" s="5">
        <v>1.38</v>
      </c>
      <c r="G179" s="69">
        <f t="shared" ref="G179:G190" si="21">F179*(1-Скидка_ROXELPRO)</f>
        <v>1.38</v>
      </c>
      <c r="H179" s="68"/>
      <c r="I179" s="69">
        <f t="shared" ref="I179:I206" si="22">G179*H179</f>
        <v>0</v>
      </c>
      <c r="K179" s="91"/>
    </row>
    <row r="180" spans="1:11">
      <c r="A180" s="127">
        <v>0</v>
      </c>
      <c r="B180" s="128">
        <v>305711</v>
      </c>
      <c r="C180" s="128" t="s">
        <v>4594</v>
      </c>
      <c r="D180" s="4" t="s">
        <v>2425</v>
      </c>
      <c r="E180" s="4" t="s">
        <v>9</v>
      </c>
      <c r="F180" s="5">
        <v>1.84</v>
      </c>
      <c r="G180" s="69">
        <f t="shared" si="21"/>
        <v>1.84</v>
      </c>
      <c r="H180" s="68"/>
      <c r="I180" s="69">
        <f t="shared" si="22"/>
        <v>0</v>
      </c>
      <c r="K180" s="91"/>
    </row>
    <row r="181" spans="1:11">
      <c r="A181" s="127">
        <v>0</v>
      </c>
      <c r="B181" s="128">
        <v>305713</v>
      </c>
      <c r="C181" s="128" t="s">
        <v>4595</v>
      </c>
      <c r="D181" s="4" t="s">
        <v>2426</v>
      </c>
      <c r="E181" s="4" t="s">
        <v>9</v>
      </c>
      <c r="F181" s="5">
        <v>2.76</v>
      </c>
      <c r="G181" s="69">
        <f t="shared" si="21"/>
        <v>2.76</v>
      </c>
      <c r="H181" s="68"/>
      <c r="I181" s="69">
        <f t="shared" si="22"/>
        <v>0</v>
      </c>
      <c r="K181" s="91"/>
    </row>
    <row r="182" spans="1:11">
      <c r="A182" s="127">
        <v>0</v>
      </c>
      <c r="B182" s="128">
        <v>305714</v>
      </c>
      <c r="C182" s="128" t="s">
        <v>4596</v>
      </c>
      <c r="D182" s="4" t="s">
        <v>2426</v>
      </c>
      <c r="E182" s="4" t="s">
        <v>9</v>
      </c>
      <c r="F182" s="5">
        <v>3.68</v>
      </c>
      <c r="G182" s="69">
        <f t="shared" si="21"/>
        <v>3.68</v>
      </c>
      <c r="H182" s="68"/>
      <c r="I182" s="69">
        <f t="shared" si="22"/>
        <v>0</v>
      </c>
      <c r="K182" s="91"/>
    </row>
    <row r="183" spans="1:11">
      <c r="A183" s="127">
        <v>0</v>
      </c>
      <c r="B183" s="128">
        <v>305740</v>
      </c>
      <c r="C183" s="128" t="s">
        <v>4800</v>
      </c>
      <c r="D183" s="4" t="s">
        <v>2424</v>
      </c>
      <c r="E183" s="4" t="s">
        <v>9</v>
      </c>
      <c r="F183" s="5">
        <v>1.1399999999999999</v>
      </c>
      <c r="G183" s="69">
        <f>F183*(1-Скидка_ROXELPRO)</f>
        <v>1.1399999999999999</v>
      </c>
      <c r="H183" s="68"/>
      <c r="I183" s="69">
        <f>G183*H183</f>
        <v>0</v>
      </c>
      <c r="K183" s="91"/>
    </row>
    <row r="184" spans="1:11">
      <c r="A184" s="127">
        <v>0</v>
      </c>
      <c r="B184" s="128">
        <v>305741</v>
      </c>
      <c r="C184" s="128" t="s">
        <v>4801</v>
      </c>
      <c r="D184" s="4" t="s">
        <v>2425</v>
      </c>
      <c r="E184" s="4" t="s">
        <v>9</v>
      </c>
      <c r="F184" s="5">
        <v>1.52</v>
      </c>
      <c r="G184" s="69">
        <f>F184*(1-Скидка_ROXELPRO)</f>
        <v>1.52</v>
      </c>
      <c r="H184" s="68"/>
      <c r="I184" s="69">
        <f>G184*H184</f>
        <v>0</v>
      </c>
      <c r="K184" s="91"/>
    </row>
    <row r="185" spans="1:11">
      <c r="A185" s="127">
        <v>0</v>
      </c>
      <c r="B185" s="128">
        <v>305743</v>
      </c>
      <c r="C185" s="128" t="s">
        <v>4802</v>
      </c>
      <c r="D185" s="4" t="s">
        <v>2426</v>
      </c>
      <c r="E185" s="4" t="s">
        <v>9</v>
      </c>
      <c r="F185" s="5">
        <v>2.2799999999999998</v>
      </c>
      <c r="G185" s="69">
        <f>F185*(1-Скидка_ROXELPRO)</f>
        <v>2.2799999999999998</v>
      </c>
      <c r="H185" s="68"/>
      <c r="I185" s="69">
        <f>G185*H185</f>
        <v>0</v>
      </c>
      <c r="K185" s="91"/>
    </row>
    <row r="186" spans="1:11">
      <c r="A186" s="127">
        <v>0</v>
      </c>
      <c r="B186" s="128">
        <v>305744</v>
      </c>
      <c r="C186" s="128" t="s">
        <v>4803</v>
      </c>
      <c r="D186" s="4" t="s">
        <v>2426</v>
      </c>
      <c r="E186" s="4" t="s">
        <v>9</v>
      </c>
      <c r="F186" s="5">
        <v>3.04</v>
      </c>
      <c r="G186" s="69">
        <f>F186*(1-Скидка_ROXELPRO)</f>
        <v>3.04</v>
      </c>
      <c r="H186" s="68"/>
      <c r="I186" s="69">
        <f>G186*H186</f>
        <v>0</v>
      </c>
      <c r="K186" s="91"/>
    </row>
    <row r="187" spans="1:11">
      <c r="A187" s="127">
        <v>0</v>
      </c>
      <c r="B187" s="128">
        <v>305835</v>
      </c>
      <c r="C187" s="128" t="s">
        <v>4597</v>
      </c>
      <c r="D187" s="4" t="s">
        <v>2424</v>
      </c>
      <c r="E187" s="4" t="s">
        <v>9</v>
      </c>
      <c r="F187" s="5">
        <v>1.05</v>
      </c>
      <c r="G187" s="69">
        <f t="shared" si="21"/>
        <v>1.05</v>
      </c>
      <c r="H187" s="68"/>
      <c r="I187" s="69">
        <f t="shared" si="22"/>
        <v>0</v>
      </c>
      <c r="K187" s="91"/>
    </row>
    <row r="188" spans="1:11">
      <c r="A188" s="127">
        <v>0</v>
      </c>
      <c r="B188" s="128">
        <v>305836</v>
      </c>
      <c r="C188" s="128" t="s">
        <v>4598</v>
      </c>
      <c r="D188" s="4" t="s">
        <v>2425</v>
      </c>
      <c r="E188" s="4" t="s">
        <v>9</v>
      </c>
      <c r="F188" s="5">
        <v>1.39</v>
      </c>
      <c r="G188" s="69">
        <f t="shared" si="21"/>
        <v>1.39</v>
      </c>
      <c r="H188" s="68"/>
      <c r="I188" s="69">
        <f t="shared" si="22"/>
        <v>0</v>
      </c>
      <c r="K188" s="91"/>
    </row>
    <row r="189" spans="1:11">
      <c r="A189" s="127">
        <v>0</v>
      </c>
      <c r="B189" s="128">
        <v>305838</v>
      </c>
      <c r="C189" s="128" t="s">
        <v>4599</v>
      </c>
      <c r="D189" s="4" t="s">
        <v>2426</v>
      </c>
      <c r="E189" s="4" t="s">
        <v>9</v>
      </c>
      <c r="F189" s="5">
        <v>2.09</v>
      </c>
      <c r="G189" s="69">
        <f t="shared" si="21"/>
        <v>2.09</v>
      </c>
      <c r="H189" s="68"/>
      <c r="I189" s="69">
        <f t="shared" si="22"/>
        <v>0</v>
      </c>
      <c r="K189" s="91"/>
    </row>
    <row r="190" spans="1:11">
      <c r="A190" s="127">
        <v>0</v>
      </c>
      <c r="B190" s="128">
        <v>305839</v>
      </c>
      <c r="C190" s="128" t="s">
        <v>4600</v>
      </c>
      <c r="D190" s="4" t="s">
        <v>2426</v>
      </c>
      <c r="E190" s="4" t="s">
        <v>9</v>
      </c>
      <c r="F190" s="5">
        <v>2.78</v>
      </c>
      <c r="G190" s="69">
        <f t="shared" si="21"/>
        <v>2.78</v>
      </c>
      <c r="H190" s="68"/>
      <c r="I190" s="69">
        <f t="shared" si="22"/>
        <v>0</v>
      </c>
      <c r="K190" s="91"/>
    </row>
    <row r="191" spans="1:11">
      <c r="A191" s="127">
        <v>0</v>
      </c>
      <c r="B191" s="128">
        <v>310515</v>
      </c>
      <c r="C191" s="128" t="s">
        <v>3342</v>
      </c>
      <c r="D191" s="4" t="s">
        <v>2424</v>
      </c>
      <c r="E191" s="4" t="s">
        <v>9</v>
      </c>
      <c r="F191" s="5">
        <v>1.72</v>
      </c>
      <c r="G191" s="69">
        <f t="shared" ref="G191:G206" si="23">F191*(1-Скидка_ROXELPRO)</f>
        <v>1.72</v>
      </c>
      <c r="H191" s="68"/>
      <c r="I191" s="69">
        <f t="shared" si="22"/>
        <v>0</v>
      </c>
    </row>
    <row r="192" spans="1:11">
      <c r="A192" s="127">
        <v>0</v>
      </c>
      <c r="B192" s="128">
        <v>310535</v>
      </c>
      <c r="C192" s="128" t="s">
        <v>3343</v>
      </c>
      <c r="D192" s="4" t="s">
        <v>2425</v>
      </c>
      <c r="E192" s="4" t="s">
        <v>9</v>
      </c>
      <c r="F192" s="5">
        <v>2.29</v>
      </c>
      <c r="G192" s="69">
        <f t="shared" si="23"/>
        <v>2.29</v>
      </c>
      <c r="H192" s="68"/>
      <c r="I192" s="69">
        <f t="shared" si="22"/>
        <v>0</v>
      </c>
    </row>
    <row r="193" spans="1:11">
      <c r="A193" s="127">
        <v>0</v>
      </c>
      <c r="B193" s="128">
        <v>310555</v>
      </c>
      <c r="C193" s="128" t="s">
        <v>3344</v>
      </c>
      <c r="D193" s="4" t="s">
        <v>2426</v>
      </c>
      <c r="E193" s="4" t="s">
        <v>9</v>
      </c>
      <c r="F193" s="5">
        <v>3.43</v>
      </c>
      <c r="G193" s="69">
        <f t="shared" si="23"/>
        <v>3.43</v>
      </c>
      <c r="H193" s="68"/>
      <c r="I193" s="69">
        <f t="shared" si="22"/>
        <v>0</v>
      </c>
    </row>
    <row r="194" spans="1:11">
      <c r="A194" s="127">
        <v>0</v>
      </c>
      <c r="B194" s="128">
        <v>310575</v>
      </c>
      <c r="C194" s="128" t="s">
        <v>3345</v>
      </c>
      <c r="D194" s="4" t="s">
        <v>2426</v>
      </c>
      <c r="E194" s="4" t="s">
        <v>9</v>
      </c>
      <c r="F194" s="5">
        <v>4.58</v>
      </c>
      <c r="G194" s="69">
        <f t="shared" si="23"/>
        <v>4.58</v>
      </c>
      <c r="H194" s="68"/>
      <c r="I194" s="69">
        <f t="shared" si="22"/>
        <v>0</v>
      </c>
    </row>
    <row r="195" spans="1:11">
      <c r="A195" s="127">
        <v>0</v>
      </c>
      <c r="B195" s="128">
        <v>311415</v>
      </c>
      <c r="C195" s="4" t="s">
        <v>3539</v>
      </c>
      <c r="D195" s="4" t="s">
        <v>2424</v>
      </c>
      <c r="E195" s="4" t="s">
        <v>9</v>
      </c>
      <c r="F195" s="5">
        <v>1.38</v>
      </c>
      <c r="G195" s="69">
        <f t="shared" si="23"/>
        <v>1.38</v>
      </c>
      <c r="H195" s="68"/>
      <c r="I195" s="69">
        <f t="shared" si="22"/>
        <v>0</v>
      </c>
    </row>
    <row r="196" spans="1:11">
      <c r="A196" s="127">
        <v>0</v>
      </c>
      <c r="B196" s="128">
        <v>311435</v>
      </c>
      <c r="C196" s="4" t="s">
        <v>3540</v>
      </c>
      <c r="D196" s="4" t="s">
        <v>2425</v>
      </c>
      <c r="E196" s="4" t="s">
        <v>9</v>
      </c>
      <c r="F196" s="5">
        <v>1.83</v>
      </c>
      <c r="G196" s="69">
        <f t="shared" si="23"/>
        <v>1.83</v>
      </c>
      <c r="H196" s="68"/>
      <c r="I196" s="69">
        <f t="shared" si="22"/>
        <v>0</v>
      </c>
    </row>
    <row r="197" spans="1:11">
      <c r="A197" s="127">
        <v>0</v>
      </c>
      <c r="B197" s="128">
        <v>311455</v>
      </c>
      <c r="C197" s="4" t="s">
        <v>3541</v>
      </c>
      <c r="D197" s="4" t="s">
        <v>2426</v>
      </c>
      <c r="E197" s="4" t="s">
        <v>9</v>
      </c>
      <c r="F197" s="5">
        <v>2.75</v>
      </c>
      <c r="G197" s="69">
        <f t="shared" si="23"/>
        <v>2.75</v>
      </c>
      <c r="H197" s="68"/>
      <c r="I197" s="69">
        <f t="shared" si="22"/>
        <v>0</v>
      </c>
    </row>
    <row r="198" spans="1:11">
      <c r="A198" s="127">
        <v>0</v>
      </c>
      <c r="B198" s="128">
        <v>311475</v>
      </c>
      <c r="C198" s="4" t="s">
        <v>3542</v>
      </c>
      <c r="D198" s="4" t="s">
        <v>2426</v>
      </c>
      <c r="E198" s="4" t="s">
        <v>9</v>
      </c>
      <c r="F198" s="5">
        <v>3.67</v>
      </c>
      <c r="G198" s="69">
        <f t="shared" si="23"/>
        <v>3.67</v>
      </c>
      <c r="H198" s="68"/>
      <c r="I198" s="69">
        <f t="shared" si="22"/>
        <v>0</v>
      </c>
    </row>
    <row r="199" spans="1:11">
      <c r="A199" s="127">
        <v>0</v>
      </c>
      <c r="B199" s="128">
        <v>311514</v>
      </c>
      <c r="C199" s="4" t="s">
        <v>3543</v>
      </c>
      <c r="D199" s="4" t="s">
        <v>2424</v>
      </c>
      <c r="E199" s="4" t="s">
        <v>9</v>
      </c>
      <c r="F199" s="5">
        <v>1.06</v>
      </c>
      <c r="G199" s="69">
        <f t="shared" si="23"/>
        <v>1.06</v>
      </c>
      <c r="H199" s="68"/>
      <c r="I199" s="69">
        <f t="shared" si="22"/>
        <v>0</v>
      </c>
    </row>
    <row r="200" spans="1:11">
      <c r="A200" s="127">
        <v>0</v>
      </c>
      <c r="B200" s="128">
        <v>311534</v>
      </c>
      <c r="C200" s="4" t="s">
        <v>3544</v>
      </c>
      <c r="D200" s="4" t="s">
        <v>2425</v>
      </c>
      <c r="E200" s="4" t="s">
        <v>9</v>
      </c>
      <c r="F200" s="5">
        <v>1.41</v>
      </c>
      <c r="G200" s="69">
        <f t="shared" si="23"/>
        <v>1.41</v>
      </c>
      <c r="H200" s="68"/>
      <c r="I200" s="69">
        <f t="shared" si="22"/>
        <v>0</v>
      </c>
    </row>
    <row r="201" spans="1:11">
      <c r="A201" s="127">
        <v>0</v>
      </c>
      <c r="B201" s="128">
        <v>311554</v>
      </c>
      <c r="C201" s="4" t="s">
        <v>3545</v>
      </c>
      <c r="D201" s="4" t="s">
        <v>2426</v>
      </c>
      <c r="E201" s="4" t="s">
        <v>9</v>
      </c>
      <c r="F201" s="5">
        <v>2.11</v>
      </c>
      <c r="G201" s="69">
        <f t="shared" si="23"/>
        <v>2.11</v>
      </c>
      <c r="H201" s="68"/>
      <c r="I201" s="69">
        <f t="shared" si="22"/>
        <v>0</v>
      </c>
    </row>
    <row r="202" spans="1:11">
      <c r="A202" s="127">
        <v>0</v>
      </c>
      <c r="B202" s="128">
        <v>311574</v>
      </c>
      <c r="C202" s="4" t="s">
        <v>3546</v>
      </c>
      <c r="D202" s="4" t="s">
        <v>2426</v>
      </c>
      <c r="E202" s="4" t="s">
        <v>9</v>
      </c>
      <c r="F202" s="5">
        <v>2.82</v>
      </c>
      <c r="G202" s="69">
        <f t="shared" si="23"/>
        <v>2.82</v>
      </c>
      <c r="H202" s="68"/>
      <c r="I202" s="69">
        <f t="shared" si="22"/>
        <v>0</v>
      </c>
    </row>
    <row r="203" spans="1:11">
      <c r="A203" s="127">
        <v>0</v>
      </c>
      <c r="B203" s="128">
        <v>311614</v>
      </c>
      <c r="C203" s="4" t="s">
        <v>3634</v>
      </c>
      <c r="D203" s="4" t="s">
        <v>2424</v>
      </c>
      <c r="E203" s="4" t="s">
        <v>9</v>
      </c>
      <c r="F203" s="5">
        <v>0.87</v>
      </c>
      <c r="G203" s="69">
        <f t="shared" si="23"/>
        <v>0.87</v>
      </c>
      <c r="H203" s="68"/>
      <c r="I203" s="69">
        <f t="shared" si="22"/>
        <v>0</v>
      </c>
    </row>
    <row r="204" spans="1:11">
      <c r="A204" s="127">
        <v>0</v>
      </c>
      <c r="B204" s="128">
        <v>311634</v>
      </c>
      <c r="C204" s="4" t="s">
        <v>3635</v>
      </c>
      <c r="D204" s="4" t="s">
        <v>2425</v>
      </c>
      <c r="E204" s="4" t="s">
        <v>9</v>
      </c>
      <c r="F204" s="5">
        <v>1.1599999999999999</v>
      </c>
      <c r="G204" s="69">
        <f t="shared" si="23"/>
        <v>1.1599999999999999</v>
      </c>
      <c r="H204" s="68"/>
      <c r="I204" s="69">
        <f t="shared" si="22"/>
        <v>0</v>
      </c>
    </row>
    <row r="205" spans="1:11">
      <c r="A205" s="127">
        <v>0</v>
      </c>
      <c r="B205" s="128">
        <v>311654</v>
      </c>
      <c r="C205" s="4" t="s">
        <v>3636</v>
      </c>
      <c r="D205" s="4" t="s">
        <v>2426</v>
      </c>
      <c r="E205" s="4" t="s">
        <v>9</v>
      </c>
      <c r="F205" s="5">
        <v>1.74</v>
      </c>
      <c r="G205" s="69">
        <f t="shared" si="23"/>
        <v>1.74</v>
      </c>
      <c r="H205" s="68"/>
      <c r="I205" s="69">
        <f t="shared" si="22"/>
        <v>0</v>
      </c>
    </row>
    <row r="206" spans="1:11">
      <c r="A206" s="127">
        <v>0</v>
      </c>
      <c r="B206" s="128">
        <v>311674</v>
      </c>
      <c r="C206" s="4" t="s">
        <v>3637</v>
      </c>
      <c r="D206" s="4" t="s">
        <v>2426</v>
      </c>
      <c r="E206" s="4" t="s">
        <v>9</v>
      </c>
      <c r="F206" s="5">
        <v>2.3199999999999998</v>
      </c>
      <c r="G206" s="69">
        <f t="shared" si="23"/>
        <v>2.3199999999999998</v>
      </c>
      <c r="H206" s="68"/>
      <c r="I206" s="69">
        <f t="shared" si="22"/>
        <v>0</v>
      </c>
    </row>
    <row r="207" spans="1:11">
      <c r="A207" s="127">
        <v>0</v>
      </c>
      <c r="B207" s="128">
        <v>311814</v>
      </c>
      <c r="C207" s="4" t="s">
        <v>3550</v>
      </c>
      <c r="D207" s="4" t="s">
        <v>2424</v>
      </c>
      <c r="E207" s="4" t="s">
        <v>9</v>
      </c>
      <c r="F207" s="5">
        <v>1</v>
      </c>
      <c r="G207" s="69">
        <f>F207*(1-Скидка_ROXELPRO)</f>
        <v>1</v>
      </c>
      <c r="H207" s="179"/>
      <c r="I207" s="69">
        <f>G207*H207</f>
        <v>0</v>
      </c>
    </row>
    <row r="208" spans="1:11">
      <c r="A208" s="127">
        <v>0</v>
      </c>
      <c r="B208" s="128">
        <v>311834</v>
      </c>
      <c r="C208" s="4" t="s">
        <v>3551</v>
      </c>
      <c r="D208" s="4" t="s">
        <v>2425</v>
      </c>
      <c r="E208" s="4" t="s">
        <v>9</v>
      </c>
      <c r="F208" s="5">
        <v>1.33</v>
      </c>
      <c r="G208" s="69">
        <f>F208*(1-Скидка_ROXELPRO)</f>
        <v>1.33</v>
      </c>
      <c r="H208" s="179"/>
      <c r="I208" s="69">
        <f>G208*H208</f>
        <v>0</v>
      </c>
      <c r="K208" s="91"/>
    </row>
    <row r="209" spans="1:11">
      <c r="A209" s="127">
        <v>0</v>
      </c>
      <c r="B209" s="128">
        <v>311854</v>
      </c>
      <c r="C209" s="4" t="s">
        <v>3552</v>
      </c>
      <c r="D209" s="4" t="s">
        <v>2426</v>
      </c>
      <c r="E209" s="4" t="s">
        <v>9</v>
      </c>
      <c r="F209" s="5">
        <v>2</v>
      </c>
      <c r="G209" s="69">
        <f>F209*(1-Скидка_ROXELPRO)</f>
        <v>2</v>
      </c>
      <c r="H209" s="179"/>
      <c r="I209" s="69">
        <f>G209*H209</f>
        <v>0</v>
      </c>
      <c r="K209" s="91"/>
    </row>
    <row r="210" spans="1:11">
      <c r="A210" s="127">
        <v>0</v>
      </c>
      <c r="B210" s="128">
        <v>311874</v>
      </c>
      <c r="C210" s="4" t="s">
        <v>3553</v>
      </c>
      <c r="D210" s="4" t="s">
        <v>2426</v>
      </c>
      <c r="E210" s="4" t="s">
        <v>9</v>
      </c>
      <c r="F210" s="5">
        <v>2.66</v>
      </c>
      <c r="G210" s="69">
        <f>F210*(1-Скидка_ROXELPRO)</f>
        <v>2.66</v>
      </c>
      <c r="H210" s="179"/>
      <c r="I210" s="69">
        <f>G210*H210</f>
        <v>0</v>
      </c>
      <c r="K210" s="91"/>
    </row>
    <row r="211" spans="1:11" ht="12.5" thickBot="1">
      <c r="A211" s="127"/>
      <c r="B211" s="306" t="s">
        <v>748</v>
      </c>
      <c r="C211" s="306"/>
      <c r="D211" s="306"/>
      <c r="E211" s="306"/>
      <c r="F211" s="307"/>
      <c r="G211" s="69"/>
      <c r="H211" s="179"/>
      <c r="I211" s="178"/>
      <c r="K211" s="91"/>
    </row>
    <row r="212" spans="1:11">
      <c r="A212" s="127">
        <v>0</v>
      </c>
      <c r="B212" s="128">
        <v>323023</v>
      </c>
      <c r="C212" s="4" t="s">
        <v>3333</v>
      </c>
      <c r="D212" s="4" t="s">
        <v>2461</v>
      </c>
      <c r="E212" s="4" t="s">
        <v>12</v>
      </c>
      <c r="F212" s="5">
        <v>8.18</v>
      </c>
      <c r="G212" s="69">
        <f t="shared" ref="G212:G220" si="24">F212*(1-Скидка_ROXELPRO)</f>
        <v>8.18</v>
      </c>
      <c r="H212" s="68"/>
      <c r="I212" s="69">
        <f t="shared" ref="I212:I220" si="25">G212*H212</f>
        <v>0</v>
      </c>
      <c r="K212" s="91"/>
    </row>
    <row r="213" spans="1:11">
      <c r="A213" s="127">
        <v>0</v>
      </c>
      <c r="B213" s="128">
        <v>324045</v>
      </c>
      <c r="C213" s="4" t="s">
        <v>3334</v>
      </c>
      <c r="D213" s="4" t="s">
        <v>2461</v>
      </c>
      <c r="E213" s="4" t="s">
        <v>12</v>
      </c>
      <c r="F213" s="5">
        <v>18.13</v>
      </c>
      <c r="G213" s="69">
        <f t="shared" si="24"/>
        <v>18.13</v>
      </c>
      <c r="H213" s="68"/>
      <c r="I213" s="69">
        <f t="shared" si="25"/>
        <v>0</v>
      </c>
      <c r="K213" s="91"/>
    </row>
    <row r="214" spans="1:11">
      <c r="A214" s="127">
        <v>0</v>
      </c>
      <c r="B214" s="128">
        <v>323063</v>
      </c>
      <c r="C214" s="4" t="s">
        <v>3335</v>
      </c>
      <c r="D214" s="4" t="s">
        <v>2461</v>
      </c>
      <c r="E214" s="4" t="s">
        <v>12</v>
      </c>
      <c r="F214" s="5">
        <v>23.85</v>
      </c>
      <c r="G214" s="69">
        <f t="shared" si="24"/>
        <v>23.85</v>
      </c>
      <c r="H214" s="68"/>
      <c r="I214" s="69">
        <f t="shared" si="25"/>
        <v>0</v>
      </c>
      <c r="K214" s="91"/>
    </row>
    <row r="215" spans="1:11">
      <c r="A215" s="127">
        <v>0</v>
      </c>
      <c r="B215" s="128">
        <v>323073</v>
      </c>
      <c r="C215" s="4" t="s">
        <v>3336</v>
      </c>
      <c r="D215" s="4" t="s">
        <v>2461</v>
      </c>
      <c r="E215" s="4" t="s">
        <v>12</v>
      </c>
      <c r="F215" s="5">
        <v>35.6</v>
      </c>
      <c r="G215" s="69">
        <f t="shared" si="24"/>
        <v>35.6</v>
      </c>
      <c r="H215" s="68"/>
      <c r="I215" s="69">
        <f t="shared" si="25"/>
        <v>0</v>
      </c>
      <c r="K215" s="91"/>
    </row>
    <row r="216" spans="1:11">
      <c r="A216" s="127">
        <v>0</v>
      </c>
      <c r="B216" s="128">
        <v>323083</v>
      </c>
      <c r="C216" s="4" t="s">
        <v>3337</v>
      </c>
      <c r="D216" s="4" t="s">
        <v>2461</v>
      </c>
      <c r="E216" s="4" t="s">
        <v>12</v>
      </c>
      <c r="F216" s="5">
        <v>47.32</v>
      </c>
      <c r="G216" s="69">
        <f t="shared" si="24"/>
        <v>47.32</v>
      </c>
      <c r="H216" s="68"/>
      <c r="I216" s="69">
        <f t="shared" si="25"/>
        <v>0</v>
      </c>
      <c r="K216" s="91"/>
    </row>
    <row r="217" spans="1:11">
      <c r="A217" s="127">
        <v>0</v>
      </c>
      <c r="B217" s="130">
        <v>324042</v>
      </c>
      <c r="C217" s="85" t="s">
        <v>3338</v>
      </c>
      <c r="D217" s="85" t="s">
        <v>2461</v>
      </c>
      <c r="E217" s="85" t="s">
        <v>12</v>
      </c>
      <c r="F217" s="139">
        <v>931.5</v>
      </c>
      <c r="G217" s="69">
        <f t="shared" si="24"/>
        <v>931.5</v>
      </c>
      <c r="H217" s="68"/>
      <c r="I217" s="69">
        <f t="shared" si="25"/>
        <v>0</v>
      </c>
      <c r="K217" s="91"/>
    </row>
    <row r="218" spans="1:11">
      <c r="A218" s="127">
        <v>0</v>
      </c>
      <c r="B218" s="130">
        <v>324062</v>
      </c>
      <c r="C218" s="85" t="s">
        <v>3339</v>
      </c>
      <c r="D218" s="85" t="s">
        <v>2461</v>
      </c>
      <c r="E218" s="85" t="s">
        <v>12</v>
      </c>
      <c r="F218" s="139">
        <v>1368.5</v>
      </c>
      <c r="G218" s="69">
        <f t="shared" si="24"/>
        <v>1368.5</v>
      </c>
      <c r="H218" s="68"/>
      <c r="I218" s="69">
        <f t="shared" si="25"/>
        <v>0</v>
      </c>
      <c r="K218" s="91"/>
    </row>
    <row r="219" spans="1:11">
      <c r="A219" s="127">
        <v>0</v>
      </c>
      <c r="B219" s="130">
        <v>324082</v>
      </c>
      <c r="C219" s="85" t="s">
        <v>3340</v>
      </c>
      <c r="D219" s="85" t="s">
        <v>2461</v>
      </c>
      <c r="E219" s="85" t="s">
        <v>12</v>
      </c>
      <c r="F219" s="139">
        <v>1863</v>
      </c>
      <c r="G219" s="69">
        <f t="shared" si="24"/>
        <v>1863</v>
      </c>
      <c r="H219" s="68"/>
      <c r="I219" s="69">
        <f t="shared" si="25"/>
        <v>0</v>
      </c>
      <c r="K219" s="91"/>
    </row>
    <row r="220" spans="1:11">
      <c r="A220" s="127">
        <v>0</v>
      </c>
      <c r="B220" s="130">
        <v>324092</v>
      </c>
      <c r="C220" s="85" t="s">
        <v>3341</v>
      </c>
      <c r="D220" s="85" t="s">
        <v>2461</v>
      </c>
      <c r="E220" s="85" t="s">
        <v>12</v>
      </c>
      <c r="F220" s="139">
        <v>2691</v>
      </c>
      <c r="G220" s="69">
        <f t="shared" si="24"/>
        <v>2691</v>
      </c>
      <c r="H220" s="68"/>
      <c r="I220" s="69">
        <f t="shared" si="25"/>
        <v>0</v>
      </c>
      <c r="K220" s="91"/>
    </row>
    <row r="221" spans="1:11" ht="12.5" thickBot="1">
      <c r="A221" s="127"/>
      <c r="B221" s="306" t="s">
        <v>3599</v>
      </c>
      <c r="C221" s="306"/>
      <c r="D221" s="306"/>
      <c r="E221" s="306"/>
      <c r="F221" s="307"/>
      <c r="G221" s="69"/>
      <c r="H221" s="68"/>
      <c r="I221" s="69"/>
      <c r="K221" s="91"/>
    </row>
    <row r="222" spans="1:11">
      <c r="A222" s="127">
        <v>0</v>
      </c>
      <c r="B222" s="128">
        <v>331210</v>
      </c>
      <c r="C222" s="4" t="s">
        <v>5113</v>
      </c>
      <c r="D222" s="4" t="s">
        <v>2461</v>
      </c>
      <c r="E222" s="4" t="s">
        <v>12</v>
      </c>
      <c r="F222" s="5">
        <v>46.92</v>
      </c>
      <c r="G222" s="69">
        <f t="shared" ref="G222:G250" si="26">F222*(1-Скидка_ROXELPRO)</f>
        <v>46.92</v>
      </c>
      <c r="H222" s="68"/>
      <c r="I222" s="69">
        <f t="shared" ref="I222:I250" si="27">G222*H222</f>
        <v>0</v>
      </c>
    </row>
    <row r="223" spans="1:11">
      <c r="A223" s="127">
        <v>0</v>
      </c>
      <c r="B223" s="128">
        <v>331220</v>
      </c>
      <c r="C223" s="4" t="s">
        <v>5114</v>
      </c>
      <c r="D223" s="4" t="s">
        <v>2461</v>
      </c>
      <c r="E223" s="4" t="s">
        <v>12</v>
      </c>
      <c r="F223" s="5">
        <v>57.62</v>
      </c>
      <c r="G223" s="69">
        <f t="shared" si="26"/>
        <v>57.62</v>
      </c>
      <c r="H223" s="68"/>
      <c r="I223" s="69">
        <f t="shared" si="27"/>
        <v>0</v>
      </c>
    </row>
    <row r="224" spans="1:11">
      <c r="A224" s="127">
        <v>0</v>
      </c>
      <c r="B224" s="128">
        <v>332211</v>
      </c>
      <c r="C224" s="4" t="s">
        <v>5115</v>
      </c>
      <c r="D224" s="4" t="s">
        <v>2461</v>
      </c>
      <c r="E224" s="4" t="s">
        <v>12</v>
      </c>
      <c r="F224" s="5">
        <v>49.3</v>
      </c>
      <c r="G224" s="69">
        <f t="shared" si="26"/>
        <v>49.3</v>
      </c>
      <c r="H224" s="68"/>
      <c r="I224" s="69">
        <f t="shared" si="27"/>
        <v>0</v>
      </c>
    </row>
    <row r="225" spans="1:9">
      <c r="A225" s="127">
        <v>0</v>
      </c>
      <c r="B225" s="128">
        <v>332221</v>
      </c>
      <c r="C225" s="4" t="s">
        <v>5116</v>
      </c>
      <c r="D225" s="4" t="s">
        <v>2461</v>
      </c>
      <c r="E225" s="4" t="s">
        <v>12</v>
      </c>
      <c r="F225" s="5">
        <v>61.2</v>
      </c>
      <c r="G225" s="69">
        <f t="shared" si="26"/>
        <v>61.2</v>
      </c>
      <c r="H225" s="68"/>
      <c r="I225" s="69">
        <f t="shared" si="27"/>
        <v>0</v>
      </c>
    </row>
    <row r="226" spans="1:9">
      <c r="A226" s="127">
        <v>0</v>
      </c>
      <c r="B226" s="128">
        <v>333310</v>
      </c>
      <c r="C226" s="4" t="s">
        <v>5117</v>
      </c>
      <c r="D226" s="4" t="s">
        <v>2461</v>
      </c>
      <c r="E226" s="4" t="s">
        <v>12</v>
      </c>
      <c r="F226" s="5">
        <v>33.659999999999997</v>
      </c>
      <c r="G226" s="69">
        <f t="shared" si="26"/>
        <v>33.659999999999997</v>
      </c>
      <c r="H226" s="68"/>
      <c r="I226" s="69">
        <f t="shared" si="27"/>
        <v>0</v>
      </c>
    </row>
    <row r="227" spans="1:9">
      <c r="A227" s="127">
        <v>0</v>
      </c>
      <c r="B227" s="128">
        <v>333311</v>
      </c>
      <c r="C227" s="4" t="s">
        <v>5118</v>
      </c>
      <c r="D227" s="4" t="s">
        <v>2461</v>
      </c>
      <c r="E227" s="4" t="s">
        <v>12</v>
      </c>
      <c r="F227" s="5">
        <v>44.88</v>
      </c>
      <c r="G227" s="69">
        <f t="shared" si="26"/>
        <v>44.88</v>
      </c>
      <c r="H227" s="68"/>
      <c r="I227" s="69">
        <f t="shared" si="27"/>
        <v>0</v>
      </c>
    </row>
    <row r="228" spans="1:9">
      <c r="A228" s="127">
        <v>0</v>
      </c>
      <c r="B228" s="128">
        <v>333322</v>
      </c>
      <c r="C228" s="3" t="s">
        <v>4956</v>
      </c>
      <c r="D228" s="4" t="s">
        <v>2461</v>
      </c>
      <c r="E228" s="4" t="s">
        <v>12</v>
      </c>
      <c r="F228" s="5">
        <v>35.729999999999997</v>
      </c>
      <c r="G228" s="69">
        <f t="shared" si="26"/>
        <v>35.729999999999997</v>
      </c>
      <c r="H228" s="68"/>
      <c r="I228" s="69">
        <f t="shared" si="27"/>
        <v>0</v>
      </c>
    </row>
    <row r="229" spans="1:9">
      <c r="A229" s="127">
        <v>0</v>
      </c>
      <c r="B229" s="128">
        <v>333432</v>
      </c>
      <c r="C229" s="3" t="s">
        <v>5119</v>
      </c>
      <c r="D229" s="4" t="s">
        <v>2461</v>
      </c>
      <c r="E229" s="4" t="s">
        <v>12</v>
      </c>
      <c r="F229" s="5">
        <v>20.52</v>
      </c>
      <c r="G229" s="69">
        <f t="shared" ref="G229:G234" si="28">F229*(1-Скидка_ROXELPRO)</f>
        <v>20.52</v>
      </c>
      <c r="H229" s="68"/>
      <c r="I229" s="69">
        <f t="shared" si="27"/>
        <v>0</v>
      </c>
    </row>
    <row r="230" spans="1:9">
      <c r="A230" s="127">
        <v>0</v>
      </c>
      <c r="B230" s="128">
        <v>334315</v>
      </c>
      <c r="C230" s="3" t="s">
        <v>5120</v>
      </c>
      <c r="D230" s="4" t="s">
        <v>2462</v>
      </c>
      <c r="E230" s="4" t="s">
        <v>9</v>
      </c>
      <c r="F230" s="5">
        <v>0.76</v>
      </c>
      <c r="G230" s="69">
        <f t="shared" si="28"/>
        <v>0.76</v>
      </c>
      <c r="H230" s="68"/>
      <c r="I230" s="69">
        <f t="shared" si="27"/>
        <v>0</v>
      </c>
    </row>
    <row r="231" spans="1:9">
      <c r="A231" s="127">
        <v>0</v>
      </c>
      <c r="B231" s="128">
        <v>334317</v>
      </c>
      <c r="C231" s="3" t="s">
        <v>5121</v>
      </c>
      <c r="D231" s="4" t="s">
        <v>2462</v>
      </c>
      <c r="E231" s="4" t="s">
        <v>9</v>
      </c>
      <c r="F231" s="5">
        <v>1.08</v>
      </c>
      <c r="G231" s="69">
        <f t="shared" si="28"/>
        <v>1.08</v>
      </c>
      <c r="H231" s="68"/>
      <c r="I231" s="69">
        <f t="shared" si="27"/>
        <v>0</v>
      </c>
    </row>
    <row r="232" spans="1:9">
      <c r="A232" s="127">
        <v>0</v>
      </c>
      <c r="B232" s="128">
        <v>334327</v>
      </c>
      <c r="C232" s="3" t="s">
        <v>5122</v>
      </c>
      <c r="D232" s="4" t="s">
        <v>2426</v>
      </c>
      <c r="E232" s="4" t="s">
        <v>9</v>
      </c>
      <c r="F232" s="5">
        <v>1.25</v>
      </c>
      <c r="G232" s="69">
        <f t="shared" si="28"/>
        <v>1.25</v>
      </c>
      <c r="H232" s="68"/>
      <c r="I232" s="69">
        <f t="shared" si="27"/>
        <v>0</v>
      </c>
    </row>
    <row r="233" spans="1:9">
      <c r="A233" s="127">
        <v>0</v>
      </c>
      <c r="B233" s="128">
        <v>334425</v>
      </c>
      <c r="C233" s="4" t="s">
        <v>5123</v>
      </c>
      <c r="D233" s="4" t="s">
        <v>2462</v>
      </c>
      <c r="E233" s="4" t="s">
        <v>9</v>
      </c>
      <c r="F233" s="5">
        <v>0.67</v>
      </c>
      <c r="G233" s="69">
        <f t="shared" si="28"/>
        <v>0.67</v>
      </c>
      <c r="H233" s="68"/>
      <c r="I233" s="69">
        <f t="shared" si="27"/>
        <v>0</v>
      </c>
    </row>
    <row r="234" spans="1:9">
      <c r="A234" s="127">
        <v>0</v>
      </c>
      <c r="B234" s="128">
        <v>334427</v>
      </c>
      <c r="C234" s="4" t="s">
        <v>5124</v>
      </c>
      <c r="D234" s="4" t="s">
        <v>2462</v>
      </c>
      <c r="E234" s="4" t="s">
        <v>9</v>
      </c>
      <c r="F234" s="5">
        <v>0.94</v>
      </c>
      <c r="G234" s="69">
        <f t="shared" si="28"/>
        <v>0.94</v>
      </c>
      <c r="H234" s="68"/>
      <c r="I234" s="69">
        <f t="shared" si="27"/>
        <v>0</v>
      </c>
    </row>
    <row r="235" spans="1:9">
      <c r="A235" s="127">
        <v>0</v>
      </c>
      <c r="B235" s="128">
        <v>336214</v>
      </c>
      <c r="C235" s="3" t="s">
        <v>32</v>
      </c>
      <c r="D235" s="4" t="s">
        <v>2433</v>
      </c>
      <c r="E235" s="4" t="s">
        <v>9</v>
      </c>
      <c r="F235" s="5">
        <v>3.48</v>
      </c>
      <c r="G235" s="69">
        <f t="shared" si="26"/>
        <v>3.48</v>
      </c>
      <c r="H235" s="68"/>
      <c r="I235" s="69">
        <f t="shared" si="27"/>
        <v>0</v>
      </c>
    </row>
    <row r="236" spans="1:9">
      <c r="A236" s="127">
        <v>0</v>
      </c>
      <c r="B236" s="128">
        <v>336224</v>
      </c>
      <c r="C236" s="3" t="s">
        <v>33</v>
      </c>
      <c r="D236" s="4" t="s">
        <v>2433</v>
      </c>
      <c r="E236" s="4" t="s">
        <v>9</v>
      </c>
      <c r="F236" s="5">
        <v>3.76</v>
      </c>
      <c r="G236" s="69">
        <f t="shared" si="26"/>
        <v>3.76</v>
      </c>
      <c r="H236" s="68"/>
      <c r="I236" s="69">
        <f t="shared" si="27"/>
        <v>0</v>
      </c>
    </row>
    <row r="237" spans="1:9">
      <c r="A237" s="127">
        <v>0</v>
      </c>
      <c r="B237" s="128">
        <v>336234</v>
      </c>
      <c r="C237" s="4" t="s">
        <v>34</v>
      </c>
      <c r="D237" s="4" t="s">
        <v>2462</v>
      </c>
      <c r="E237" s="4" t="s">
        <v>9</v>
      </c>
      <c r="F237" s="5">
        <v>4.26</v>
      </c>
      <c r="G237" s="69">
        <f t="shared" si="26"/>
        <v>4.26</v>
      </c>
      <c r="H237" s="68"/>
      <c r="I237" s="69">
        <f t="shared" si="27"/>
        <v>0</v>
      </c>
    </row>
    <row r="238" spans="1:9">
      <c r="A238" s="127">
        <v>0</v>
      </c>
      <c r="B238" s="128">
        <v>336244</v>
      </c>
      <c r="C238" s="4" t="s">
        <v>35</v>
      </c>
      <c r="D238" s="4" t="s">
        <v>2462</v>
      </c>
      <c r="E238" s="4" t="s">
        <v>9</v>
      </c>
      <c r="F238" s="5">
        <v>4.9000000000000004</v>
      </c>
      <c r="G238" s="69">
        <f t="shared" si="26"/>
        <v>4.9000000000000004</v>
      </c>
      <c r="H238" s="68"/>
      <c r="I238" s="69">
        <f t="shared" si="27"/>
        <v>0</v>
      </c>
    </row>
    <row r="239" spans="1:9">
      <c r="A239" s="127">
        <v>0</v>
      </c>
      <c r="B239" s="128">
        <v>336264</v>
      </c>
      <c r="C239" s="4" t="s">
        <v>36</v>
      </c>
      <c r="D239" s="4" t="s">
        <v>2462</v>
      </c>
      <c r="E239" s="4" t="s">
        <v>9</v>
      </c>
      <c r="F239" s="5">
        <v>6.18</v>
      </c>
      <c r="G239" s="69">
        <f t="shared" si="26"/>
        <v>6.18</v>
      </c>
      <c r="H239" s="68"/>
      <c r="I239" s="69">
        <f t="shared" si="27"/>
        <v>0</v>
      </c>
    </row>
    <row r="240" spans="1:9">
      <c r="A240" s="127">
        <v>0</v>
      </c>
      <c r="B240" s="128">
        <v>336272</v>
      </c>
      <c r="C240" s="4" t="s">
        <v>37</v>
      </c>
      <c r="D240" s="4" t="s">
        <v>2462</v>
      </c>
      <c r="E240" s="4" t="s">
        <v>9</v>
      </c>
      <c r="F240" s="5">
        <v>6.67</v>
      </c>
      <c r="G240" s="69">
        <f t="shared" si="26"/>
        <v>6.67</v>
      </c>
      <c r="H240" s="68"/>
      <c r="I240" s="69">
        <f t="shared" si="27"/>
        <v>0</v>
      </c>
    </row>
    <row r="241" spans="1:11">
      <c r="A241" s="127">
        <v>0</v>
      </c>
      <c r="B241" s="128">
        <v>336281</v>
      </c>
      <c r="C241" s="4" t="s">
        <v>5090</v>
      </c>
      <c r="D241" s="4" t="s">
        <v>2462</v>
      </c>
      <c r="E241" s="4" t="s">
        <v>9</v>
      </c>
      <c r="F241" s="5">
        <v>7.42</v>
      </c>
      <c r="G241" s="69">
        <f t="shared" ref="G241" si="29">F241*(1-Скидка_ROXELPRO)</f>
        <v>7.42</v>
      </c>
      <c r="H241" s="68"/>
      <c r="I241" s="69">
        <f t="shared" ref="I241" si="30">G241*H241</f>
        <v>0</v>
      </c>
      <c r="J241" s="91"/>
    </row>
    <row r="242" spans="1:11" ht="12.5" thickBot="1">
      <c r="A242" s="127"/>
      <c r="B242" s="306" t="s">
        <v>3600</v>
      </c>
      <c r="C242" s="306"/>
      <c r="D242" s="306"/>
      <c r="E242" s="306"/>
      <c r="F242" s="307"/>
      <c r="G242" s="69"/>
      <c r="H242" s="68"/>
      <c r="I242" s="69"/>
    </row>
    <row r="243" spans="1:11">
      <c r="A243" s="127">
        <v>0</v>
      </c>
      <c r="B243" s="128">
        <v>341115</v>
      </c>
      <c r="C243" s="3" t="s">
        <v>3175</v>
      </c>
      <c r="D243" s="4" t="s">
        <v>3176</v>
      </c>
      <c r="E243" s="4" t="s">
        <v>9</v>
      </c>
      <c r="F243" s="5">
        <v>3.4</v>
      </c>
      <c r="G243" s="69">
        <f>F243*(1-Скидка_ROXELPRO)</f>
        <v>3.4</v>
      </c>
      <c r="H243" s="68"/>
      <c r="I243" s="69">
        <f t="shared" si="27"/>
        <v>0</v>
      </c>
      <c r="K243" s="91"/>
    </row>
    <row r="244" spans="1:11">
      <c r="A244" s="127">
        <v>0</v>
      </c>
      <c r="B244" s="128">
        <v>341125</v>
      </c>
      <c r="C244" s="3" t="s">
        <v>38</v>
      </c>
      <c r="D244" s="4" t="s">
        <v>2429</v>
      </c>
      <c r="E244" s="4" t="s">
        <v>9</v>
      </c>
      <c r="F244" s="5">
        <v>5.76</v>
      </c>
      <c r="G244" s="69">
        <f t="shared" si="26"/>
        <v>5.76</v>
      </c>
      <c r="H244" s="68"/>
      <c r="I244" s="69">
        <f t="shared" si="27"/>
        <v>0</v>
      </c>
    </row>
    <row r="245" spans="1:11">
      <c r="A245" s="127">
        <v>0</v>
      </c>
      <c r="B245" s="128">
        <v>341225</v>
      </c>
      <c r="C245" s="3" t="s">
        <v>39</v>
      </c>
      <c r="D245" s="4" t="s">
        <v>2227</v>
      </c>
      <c r="E245" s="4" t="s">
        <v>9</v>
      </c>
      <c r="F245" s="5">
        <v>5.73</v>
      </c>
      <c r="G245" s="69">
        <f t="shared" si="26"/>
        <v>5.73</v>
      </c>
      <c r="H245" s="68"/>
      <c r="I245" s="69">
        <f t="shared" si="27"/>
        <v>0</v>
      </c>
    </row>
    <row r="246" spans="1:11">
      <c r="A246" s="127">
        <v>0</v>
      </c>
      <c r="B246" s="128">
        <v>342162</v>
      </c>
      <c r="C246" s="4" t="s">
        <v>3177</v>
      </c>
      <c r="D246" s="4" t="s">
        <v>3178</v>
      </c>
      <c r="E246" s="4" t="s">
        <v>9</v>
      </c>
      <c r="F246" s="5">
        <v>15.39</v>
      </c>
      <c r="G246" s="69">
        <f>F246*(1-Скидка_ROXELPRO)</f>
        <v>15.39</v>
      </c>
      <c r="H246" s="68"/>
      <c r="I246" s="69">
        <f t="shared" si="27"/>
        <v>0</v>
      </c>
      <c r="K246" s="91"/>
    </row>
    <row r="247" spans="1:11">
      <c r="A247" s="127">
        <v>0</v>
      </c>
      <c r="B247" s="128">
        <v>343125</v>
      </c>
      <c r="C247" s="4" t="s">
        <v>40</v>
      </c>
      <c r="D247" s="4" t="s">
        <v>2426</v>
      </c>
      <c r="E247" s="4" t="s">
        <v>9</v>
      </c>
      <c r="F247" s="5">
        <v>13.05</v>
      </c>
      <c r="G247" s="69">
        <f t="shared" si="26"/>
        <v>13.05</v>
      </c>
      <c r="H247" s="68"/>
      <c r="I247" s="69">
        <f t="shared" si="27"/>
        <v>0</v>
      </c>
    </row>
    <row r="248" spans="1:11">
      <c r="A248" s="127">
        <v>0</v>
      </c>
      <c r="B248" s="128">
        <v>344152</v>
      </c>
      <c r="C248" s="4" t="s">
        <v>41</v>
      </c>
      <c r="D248" s="4" t="s">
        <v>2306</v>
      </c>
      <c r="E248" s="4" t="s">
        <v>9</v>
      </c>
      <c r="F248" s="5">
        <v>16.510000000000002</v>
      </c>
      <c r="G248" s="69">
        <f t="shared" si="26"/>
        <v>16.510000000000002</v>
      </c>
      <c r="H248" s="68"/>
      <c r="I248" s="69">
        <f t="shared" si="27"/>
        <v>0</v>
      </c>
    </row>
    <row r="249" spans="1:11">
      <c r="A249" s="127">
        <v>0</v>
      </c>
      <c r="B249" s="128">
        <v>348153</v>
      </c>
      <c r="C249" s="4" t="s">
        <v>3179</v>
      </c>
      <c r="D249" s="4" t="s">
        <v>3178</v>
      </c>
      <c r="E249" s="4" t="s">
        <v>9</v>
      </c>
      <c r="F249" s="5">
        <v>27.78</v>
      </c>
      <c r="G249" s="69">
        <f>F249*(1-Скидка_ROXELPRO)</f>
        <v>27.78</v>
      </c>
      <c r="H249" s="68"/>
      <c r="I249" s="69">
        <f t="shared" si="27"/>
        <v>0</v>
      </c>
      <c r="K249" s="91"/>
    </row>
    <row r="250" spans="1:11">
      <c r="A250" s="127">
        <v>0</v>
      </c>
      <c r="B250" s="128">
        <v>351213</v>
      </c>
      <c r="C250" s="4" t="s">
        <v>42</v>
      </c>
      <c r="D250" s="4" t="s">
        <v>2463</v>
      </c>
      <c r="E250" s="4" t="s">
        <v>9</v>
      </c>
      <c r="F250" s="5">
        <v>18.54</v>
      </c>
      <c r="G250" s="69">
        <f t="shared" si="26"/>
        <v>18.54</v>
      </c>
      <c r="H250" s="68"/>
      <c r="I250" s="69">
        <f t="shared" si="27"/>
        <v>0</v>
      </c>
    </row>
    <row r="251" spans="1:11">
      <c r="A251" s="127">
        <v>0</v>
      </c>
      <c r="B251" s="128">
        <v>398634</v>
      </c>
      <c r="C251" s="4" t="s">
        <v>3714</v>
      </c>
      <c r="D251" s="4" t="s">
        <v>2459</v>
      </c>
      <c r="E251" s="4" t="s">
        <v>9</v>
      </c>
      <c r="F251" s="5">
        <v>8.16</v>
      </c>
      <c r="G251" s="69">
        <f>F251*(1-Скидка_ROXELPRO)</f>
        <v>8.16</v>
      </c>
      <c r="H251" s="68"/>
      <c r="I251" s="69">
        <f>G251*H251</f>
        <v>0</v>
      </c>
    </row>
    <row r="252" spans="1:11">
      <c r="A252" s="127">
        <v>0</v>
      </c>
      <c r="B252" s="128">
        <v>399610</v>
      </c>
      <c r="C252" s="4" t="s">
        <v>3715</v>
      </c>
      <c r="D252" s="4" t="s">
        <v>2468</v>
      </c>
      <c r="E252" s="4" t="s">
        <v>9</v>
      </c>
      <c r="F252" s="5">
        <v>0.9</v>
      </c>
      <c r="G252" s="69">
        <f>F252*(1-Скидка_ROXELPRO)</f>
        <v>0.9</v>
      </c>
      <c r="H252" s="68"/>
      <c r="I252" s="69">
        <f>G252*H252</f>
        <v>0</v>
      </c>
    </row>
    <row r="253" spans="1:11" ht="12.5" thickBot="1">
      <c r="A253" s="127"/>
      <c r="B253" s="306" t="s">
        <v>43</v>
      </c>
      <c r="C253" s="306"/>
      <c r="D253" s="306"/>
      <c r="E253" s="306"/>
      <c r="F253" s="307"/>
      <c r="G253" s="69"/>
      <c r="H253" s="68"/>
      <c r="I253" s="69"/>
    </row>
    <row r="254" spans="1:11" ht="12.5" thickBot="1">
      <c r="A254" s="127"/>
      <c r="B254" s="306" t="s">
        <v>3701</v>
      </c>
      <c r="C254" s="306"/>
      <c r="D254" s="306"/>
      <c r="E254" s="306"/>
      <c r="F254" s="307"/>
      <c r="G254" s="69"/>
      <c r="H254" s="68"/>
      <c r="I254" s="69"/>
    </row>
    <row r="255" spans="1:11">
      <c r="A255" s="127">
        <v>0</v>
      </c>
      <c r="B255" s="131">
        <v>463842</v>
      </c>
      <c r="C255" s="6" t="s">
        <v>5040</v>
      </c>
      <c r="D255" s="6" t="s">
        <v>2420</v>
      </c>
      <c r="E255" s="6" t="s">
        <v>9</v>
      </c>
      <c r="F255" s="7">
        <v>13.02</v>
      </c>
      <c r="G255" s="69">
        <f>F255*(1-Скидка_ROXELPRO)</f>
        <v>13.02</v>
      </c>
      <c r="H255" s="68"/>
      <c r="I255" s="69">
        <f>G255*H255</f>
        <v>0</v>
      </c>
    </row>
    <row r="256" spans="1:11">
      <c r="A256" s="127">
        <v>0</v>
      </c>
      <c r="B256" s="131">
        <v>463843</v>
      </c>
      <c r="C256" s="6" t="s">
        <v>4960</v>
      </c>
      <c r="D256" s="6" t="s">
        <v>2420</v>
      </c>
      <c r="E256" s="6" t="s">
        <v>9</v>
      </c>
      <c r="F256" s="7">
        <v>13.02</v>
      </c>
      <c r="G256" s="69">
        <f>F256*(1-Скидка_ROXELPRO)</f>
        <v>13.02</v>
      </c>
      <c r="H256" s="68"/>
      <c r="I256" s="69">
        <f>G256*H256</f>
        <v>0</v>
      </c>
    </row>
    <row r="257" spans="1:9">
      <c r="A257" s="127">
        <v>0</v>
      </c>
      <c r="B257" s="131">
        <v>464342</v>
      </c>
      <c r="C257" s="6" t="s">
        <v>3694</v>
      </c>
      <c r="D257" s="6" t="s">
        <v>2420</v>
      </c>
      <c r="E257" s="6" t="s">
        <v>9</v>
      </c>
      <c r="F257" s="7">
        <v>9.0500000000000007</v>
      </c>
      <c r="G257" s="69">
        <f t="shared" ref="G257:G276" si="31">F257*(1-Скидка_ROXELPRO)</f>
        <v>9.0500000000000007</v>
      </c>
      <c r="H257" s="68"/>
      <c r="I257" s="69">
        <f t="shared" ref="I257:I263" si="32">G257*H257</f>
        <v>0</v>
      </c>
    </row>
    <row r="258" spans="1:9">
      <c r="A258" s="127">
        <v>0</v>
      </c>
      <c r="B258" s="131">
        <v>464343</v>
      </c>
      <c r="C258" s="6" t="s">
        <v>3695</v>
      </c>
      <c r="D258" s="6" t="s">
        <v>2420</v>
      </c>
      <c r="E258" s="6" t="s">
        <v>9</v>
      </c>
      <c r="F258" s="7">
        <v>9.0500000000000007</v>
      </c>
      <c r="G258" s="69">
        <f t="shared" si="31"/>
        <v>9.0500000000000007</v>
      </c>
      <c r="H258" s="68"/>
      <c r="I258" s="69">
        <f t="shared" si="32"/>
        <v>0</v>
      </c>
    </row>
    <row r="259" spans="1:9">
      <c r="A259" s="127">
        <v>0</v>
      </c>
      <c r="B259" s="131">
        <v>464422</v>
      </c>
      <c r="C259" s="6" t="s">
        <v>44</v>
      </c>
      <c r="D259" s="6" t="s">
        <v>2420</v>
      </c>
      <c r="E259" s="6" t="s">
        <v>9</v>
      </c>
      <c r="F259" s="7">
        <v>8.57</v>
      </c>
      <c r="G259" s="69">
        <f t="shared" si="31"/>
        <v>8.57</v>
      </c>
      <c r="H259" s="68"/>
      <c r="I259" s="69">
        <f t="shared" si="32"/>
        <v>0</v>
      </c>
    </row>
    <row r="260" spans="1:9">
      <c r="A260" s="127">
        <v>0</v>
      </c>
      <c r="B260" s="131">
        <v>464423</v>
      </c>
      <c r="C260" s="6" t="s">
        <v>45</v>
      </c>
      <c r="D260" s="6" t="s">
        <v>2420</v>
      </c>
      <c r="E260" s="6" t="s">
        <v>9</v>
      </c>
      <c r="F260" s="7">
        <v>8.57</v>
      </c>
      <c r="G260" s="69">
        <f t="shared" si="31"/>
        <v>8.57</v>
      </c>
      <c r="H260" s="68"/>
      <c r="I260" s="69">
        <f t="shared" si="32"/>
        <v>0</v>
      </c>
    </row>
    <row r="261" spans="1:9">
      <c r="A261" s="127">
        <v>0</v>
      </c>
      <c r="B261" s="131">
        <v>464441</v>
      </c>
      <c r="C261" s="6" t="s">
        <v>3696</v>
      </c>
      <c r="D261" s="6" t="s">
        <v>2420</v>
      </c>
      <c r="E261" s="6" t="s">
        <v>9</v>
      </c>
      <c r="F261" s="7">
        <v>10.38</v>
      </c>
      <c r="G261" s="69">
        <f t="shared" si="31"/>
        <v>10.38</v>
      </c>
      <c r="H261" s="68"/>
      <c r="I261" s="69">
        <f t="shared" si="32"/>
        <v>0</v>
      </c>
    </row>
    <row r="262" spans="1:9">
      <c r="A262" s="127">
        <v>0</v>
      </c>
      <c r="B262" s="131">
        <v>464442</v>
      </c>
      <c r="C262" s="6" t="s">
        <v>46</v>
      </c>
      <c r="D262" s="6" t="s">
        <v>2420</v>
      </c>
      <c r="E262" s="6" t="s">
        <v>9</v>
      </c>
      <c r="F262" s="7">
        <v>10.14</v>
      </c>
      <c r="G262" s="69">
        <f t="shared" si="31"/>
        <v>10.14</v>
      </c>
      <c r="H262" s="68"/>
      <c r="I262" s="69">
        <f t="shared" si="32"/>
        <v>0</v>
      </c>
    </row>
    <row r="263" spans="1:9">
      <c r="A263" s="127">
        <v>0</v>
      </c>
      <c r="B263" s="131">
        <v>464443</v>
      </c>
      <c r="C263" s="6" t="s">
        <v>47</v>
      </c>
      <c r="D263" s="6" t="s">
        <v>2420</v>
      </c>
      <c r="E263" s="6" t="s">
        <v>9</v>
      </c>
      <c r="F263" s="7">
        <v>10.14</v>
      </c>
      <c r="G263" s="69">
        <f t="shared" si="31"/>
        <v>10.14</v>
      </c>
      <c r="H263" s="68"/>
      <c r="I263" s="69">
        <f t="shared" si="32"/>
        <v>0</v>
      </c>
    </row>
    <row r="264" spans="1:9">
      <c r="A264" s="127">
        <v>0</v>
      </c>
      <c r="B264" s="131">
        <v>464841</v>
      </c>
      <c r="C264" s="6" t="s">
        <v>5000</v>
      </c>
      <c r="D264" s="6" t="s">
        <v>2420</v>
      </c>
      <c r="E264" s="6" t="s">
        <v>9</v>
      </c>
      <c r="F264" s="7">
        <v>8.82</v>
      </c>
      <c r="G264" s="69">
        <f>F264*(1-Скидка_ROXELPRO)</f>
        <v>8.82</v>
      </c>
      <c r="H264" s="68"/>
      <c r="I264" s="69">
        <f>G264*H264</f>
        <v>0</v>
      </c>
    </row>
    <row r="265" spans="1:9">
      <c r="A265" s="127">
        <v>0</v>
      </c>
      <c r="B265" s="131">
        <v>464842</v>
      </c>
      <c r="C265" s="6" t="s">
        <v>4818</v>
      </c>
      <c r="D265" s="6" t="s">
        <v>2420</v>
      </c>
      <c r="E265" s="6" t="s">
        <v>9</v>
      </c>
      <c r="F265" s="7">
        <v>8.6999999999999993</v>
      </c>
      <c r="G265" s="69">
        <f>F265*(1-Скидка_ROXELPRO)</f>
        <v>8.6999999999999993</v>
      </c>
      <c r="H265" s="68"/>
      <c r="I265" s="69">
        <f>G265*H265</f>
        <v>0</v>
      </c>
    </row>
    <row r="266" spans="1:9">
      <c r="A266" s="127">
        <v>0</v>
      </c>
      <c r="B266" s="131">
        <v>464843</v>
      </c>
      <c r="C266" s="6" t="s">
        <v>4819</v>
      </c>
      <c r="D266" s="6" t="s">
        <v>2420</v>
      </c>
      <c r="E266" s="6" t="s">
        <v>9</v>
      </c>
      <c r="F266" s="7">
        <v>8.41</v>
      </c>
      <c r="G266" s="69">
        <f>F266*(1-Скидка_ROXELPRO)</f>
        <v>8.41</v>
      </c>
      <c r="H266" s="68"/>
      <c r="I266" s="69">
        <f>G266*H266</f>
        <v>0</v>
      </c>
    </row>
    <row r="267" spans="1:9">
      <c r="A267" s="127">
        <v>0</v>
      </c>
      <c r="B267" s="131">
        <v>465223</v>
      </c>
      <c r="C267" s="6" t="s">
        <v>3728</v>
      </c>
      <c r="D267" s="6" t="s">
        <v>2420</v>
      </c>
      <c r="E267" s="6" t="s">
        <v>9</v>
      </c>
      <c r="F267" s="7">
        <v>6.73</v>
      </c>
      <c r="G267" s="69">
        <f t="shared" si="31"/>
        <v>6.73</v>
      </c>
      <c r="H267" s="68"/>
      <c r="I267" s="69">
        <f t="shared" ref="I267:I276" si="33">G267*H267</f>
        <v>0</v>
      </c>
    </row>
    <row r="268" spans="1:9">
      <c r="A268" s="127">
        <v>0</v>
      </c>
      <c r="B268" s="131">
        <v>465243</v>
      </c>
      <c r="C268" s="6" t="s">
        <v>3729</v>
      </c>
      <c r="D268" s="6" t="s">
        <v>2420</v>
      </c>
      <c r="E268" s="6" t="s">
        <v>9</v>
      </c>
      <c r="F268" s="7">
        <v>7.98</v>
      </c>
      <c r="G268" s="69">
        <f t="shared" si="31"/>
        <v>7.98</v>
      </c>
      <c r="H268" s="68"/>
      <c r="I268" s="69">
        <f t="shared" si="33"/>
        <v>0</v>
      </c>
    </row>
    <row r="269" spans="1:9">
      <c r="A269" s="127">
        <v>0</v>
      </c>
      <c r="B269" s="131">
        <v>465343</v>
      </c>
      <c r="C269" s="6" t="s">
        <v>3730</v>
      </c>
      <c r="D269" s="6" t="s">
        <v>2420</v>
      </c>
      <c r="E269" s="6" t="s">
        <v>9</v>
      </c>
      <c r="F269" s="7">
        <v>6.49</v>
      </c>
      <c r="G269" s="69">
        <f t="shared" si="31"/>
        <v>6.49</v>
      </c>
      <c r="H269" s="68"/>
      <c r="I269" s="69">
        <f t="shared" si="33"/>
        <v>0</v>
      </c>
    </row>
    <row r="270" spans="1:9">
      <c r="A270" s="127">
        <v>0</v>
      </c>
      <c r="B270" s="131">
        <v>465444</v>
      </c>
      <c r="C270" s="6" t="s">
        <v>4796</v>
      </c>
      <c r="D270" s="6" t="s">
        <v>2420</v>
      </c>
      <c r="E270" s="6" t="s">
        <v>9</v>
      </c>
      <c r="F270" s="7">
        <v>10.55</v>
      </c>
      <c r="G270" s="69">
        <f>F270*(1-Скидка_ROXELPRO)</f>
        <v>10.55</v>
      </c>
      <c r="H270" s="68"/>
      <c r="I270" s="69">
        <f>G270*H270</f>
        <v>0</v>
      </c>
    </row>
    <row r="271" spans="1:9">
      <c r="A271" s="127">
        <v>0</v>
      </c>
      <c r="B271" s="131">
        <v>465843</v>
      </c>
      <c r="C271" s="6" t="s">
        <v>5052</v>
      </c>
      <c r="D271" s="6" t="s">
        <v>2420</v>
      </c>
      <c r="E271" s="6" t="s">
        <v>9</v>
      </c>
      <c r="F271" s="7">
        <v>6.19</v>
      </c>
      <c r="G271" s="69">
        <f>F271*(1-Скидка_ROXELPRO)</f>
        <v>6.19</v>
      </c>
      <c r="H271" s="68"/>
      <c r="I271" s="69">
        <f>G271*H271</f>
        <v>0</v>
      </c>
    </row>
    <row r="272" spans="1:9">
      <c r="A272" s="127">
        <v>0</v>
      </c>
      <c r="B272" s="131">
        <v>465854</v>
      </c>
      <c r="C272" s="6" t="s">
        <v>5083</v>
      </c>
      <c r="D272" s="6" t="s">
        <v>2420</v>
      </c>
      <c r="E272" s="6" t="s">
        <v>9</v>
      </c>
      <c r="F272" s="7">
        <v>9.8000000000000007</v>
      </c>
      <c r="G272" s="69">
        <f>F272*(1-Скидка_ROXELPRO)</f>
        <v>9.8000000000000007</v>
      </c>
      <c r="H272" s="68"/>
      <c r="I272" s="69">
        <f>G272*H272</f>
        <v>0</v>
      </c>
    </row>
    <row r="273" spans="1:9">
      <c r="A273" s="127">
        <v>0</v>
      </c>
      <c r="B273" s="131">
        <v>466322</v>
      </c>
      <c r="C273" s="6" t="s">
        <v>3697</v>
      </c>
      <c r="D273" s="6" t="s">
        <v>2420</v>
      </c>
      <c r="E273" s="6" t="s">
        <v>9</v>
      </c>
      <c r="F273" s="7">
        <v>8.57</v>
      </c>
      <c r="G273" s="69">
        <f t="shared" si="31"/>
        <v>8.57</v>
      </c>
      <c r="H273" s="68"/>
      <c r="I273" s="69">
        <f t="shared" si="33"/>
        <v>0</v>
      </c>
    </row>
    <row r="274" spans="1:9">
      <c r="A274" s="127">
        <v>0</v>
      </c>
      <c r="B274" s="131">
        <v>466324</v>
      </c>
      <c r="C274" s="6" t="s">
        <v>3698</v>
      </c>
      <c r="D274" s="6" t="s">
        <v>2420</v>
      </c>
      <c r="E274" s="6" t="s">
        <v>9</v>
      </c>
      <c r="F274" s="7">
        <v>11.89</v>
      </c>
      <c r="G274" s="69">
        <f t="shared" si="31"/>
        <v>11.89</v>
      </c>
      <c r="H274" s="68"/>
      <c r="I274" s="69">
        <f t="shared" si="33"/>
        <v>0</v>
      </c>
    </row>
    <row r="275" spans="1:9">
      <c r="A275" s="127">
        <v>0</v>
      </c>
      <c r="B275" s="131">
        <v>466342</v>
      </c>
      <c r="C275" s="6" t="s">
        <v>3699</v>
      </c>
      <c r="D275" s="6" t="s">
        <v>2420</v>
      </c>
      <c r="E275" s="6" t="s">
        <v>9</v>
      </c>
      <c r="F275" s="7">
        <v>8.93</v>
      </c>
      <c r="G275" s="69">
        <f t="shared" si="31"/>
        <v>8.93</v>
      </c>
      <c r="H275" s="68"/>
      <c r="I275" s="69">
        <f t="shared" si="33"/>
        <v>0</v>
      </c>
    </row>
    <row r="276" spans="1:9">
      <c r="A276" s="127">
        <v>0</v>
      </c>
      <c r="B276" s="131">
        <v>466344</v>
      </c>
      <c r="C276" s="6" t="s">
        <v>3700</v>
      </c>
      <c r="D276" s="6" t="s">
        <v>2420</v>
      </c>
      <c r="E276" s="6" t="s">
        <v>9</v>
      </c>
      <c r="F276" s="7">
        <v>13.2</v>
      </c>
      <c r="G276" s="69">
        <f t="shared" si="31"/>
        <v>13.2</v>
      </c>
      <c r="H276" s="68"/>
      <c r="I276" s="69">
        <f t="shared" si="33"/>
        <v>0</v>
      </c>
    </row>
    <row r="277" spans="1:9">
      <c r="A277" s="127">
        <v>0</v>
      </c>
      <c r="B277" s="131">
        <v>466822</v>
      </c>
      <c r="C277" s="6" t="s">
        <v>5089</v>
      </c>
      <c r="D277" s="6" t="s">
        <v>2420</v>
      </c>
      <c r="E277" s="6" t="s">
        <v>9</v>
      </c>
      <c r="F277" s="7">
        <v>6.03</v>
      </c>
      <c r="G277" s="69">
        <f t="shared" ref="G277" si="34">F277*(1-Скидка_ROXELPRO)</f>
        <v>6.03</v>
      </c>
      <c r="H277" s="68"/>
      <c r="I277" s="69">
        <f t="shared" ref="I277" si="35">G277*H277</f>
        <v>0</v>
      </c>
    </row>
    <row r="278" spans="1:9">
      <c r="A278" s="127">
        <v>0</v>
      </c>
      <c r="B278" s="131">
        <v>466824</v>
      </c>
      <c r="C278" s="6" t="s">
        <v>4820</v>
      </c>
      <c r="D278" s="6" t="s">
        <v>2420</v>
      </c>
      <c r="E278" s="6" t="s">
        <v>9</v>
      </c>
      <c r="F278" s="7">
        <v>8.61</v>
      </c>
      <c r="G278" s="69">
        <f>F278*(1-Скидка_ROXELPRO)</f>
        <v>8.61</v>
      </c>
      <c r="H278" s="68"/>
      <c r="I278" s="69">
        <f>G278*H278</f>
        <v>0</v>
      </c>
    </row>
    <row r="279" spans="1:9">
      <c r="A279" s="127">
        <v>0</v>
      </c>
      <c r="B279" s="131">
        <v>466964</v>
      </c>
      <c r="C279" s="6" t="s">
        <v>4621</v>
      </c>
      <c r="D279" s="6" t="s">
        <v>2420</v>
      </c>
      <c r="E279" s="6" t="s">
        <v>9</v>
      </c>
      <c r="F279" s="7">
        <v>1.43</v>
      </c>
      <c r="G279" s="69">
        <f>F279*(1-Скидка_ROXELPRO)</f>
        <v>1.43</v>
      </c>
      <c r="H279" s="68"/>
      <c r="I279" s="69">
        <f>G279*H279</f>
        <v>0</v>
      </c>
    </row>
    <row r="280" spans="1:9" ht="12.5" thickBot="1">
      <c r="A280" s="127"/>
      <c r="B280" s="306" t="s">
        <v>3601</v>
      </c>
      <c r="C280" s="306"/>
      <c r="D280" s="306"/>
      <c r="E280" s="306"/>
      <c r="F280" s="307"/>
      <c r="G280" s="69"/>
      <c r="H280" s="68"/>
      <c r="I280" s="69"/>
    </row>
    <row r="281" spans="1:9">
      <c r="A281" s="127">
        <v>0</v>
      </c>
      <c r="B281" s="131">
        <v>482305</v>
      </c>
      <c r="C281" s="6" t="s">
        <v>48</v>
      </c>
      <c r="D281" s="6" t="s">
        <v>2303</v>
      </c>
      <c r="E281" s="6" t="s">
        <v>9</v>
      </c>
      <c r="F281" s="7">
        <v>28.12</v>
      </c>
      <c r="G281" s="69">
        <f t="shared" ref="G281:G290" si="36">F281*(1-Скидка_ROXELPRO)</f>
        <v>28.12</v>
      </c>
      <c r="H281" s="68"/>
      <c r="I281" s="69">
        <f t="shared" ref="I281:I303" si="37">G281*H281</f>
        <v>0</v>
      </c>
    </row>
    <row r="282" spans="1:9">
      <c r="A282" s="127">
        <v>0</v>
      </c>
      <c r="B282" s="131">
        <v>482325</v>
      </c>
      <c r="C282" s="6" t="s">
        <v>2949</v>
      </c>
      <c r="D282" s="6" t="s">
        <v>2463</v>
      </c>
      <c r="E282" s="6" t="s">
        <v>9</v>
      </c>
      <c r="F282" s="7">
        <v>122.71</v>
      </c>
      <c r="G282" s="69">
        <f t="shared" si="36"/>
        <v>122.71</v>
      </c>
      <c r="H282" s="68"/>
      <c r="I282" s="69">
        <f t="shared" si="37"/>
        <v>0</v>
      </c>
    </row>
    <row r="283" spans="1:9" ht="12.5" thickBot="1">
      <c r="A283" s="127"/>
      <c r="B283" s="306" t="s">
        <v>3602</v>
      </c>
      <c r="C283" s="306"/>
      <c r="D283" s="306"/>
      <c r="E283" s="306"/>
      <c r="F283" s="307"/>
      <c r="G283" s="69"/>
      <c r="H283" s="68"/>
      <c r="I283" s="69"/>
    </row>
    <row r="284" spans="1:9">
      <c r="A284" s="127">
        <v>0</v>
      </c>
      <c r="B284" s="131">
        <v>491261</v>
      </c>
      <c r="C284" s="6" t="s">
        <v>2362</v>
      </c>
      <c r="D284" s="6" t="s">
        <v>2363</v>
      </c>
      <c r="E284" s="6" t="s">
        <v>70</v>
      </c>
      <c r="F284" s="7">
        <v>2.7</v>
      </c>
      <c r="G284" s="69">
        <f t="shared" si="36"/>
        <v>2.7</v>
      </c>
      <c r="H284" s="68"/>
      <c r="I284" s="69">
        <f t="shared" si="37"/>
        <v>0</v>
      </c>
    </row>
    <row r="285" spans="1:9">
      <c r="A285" s="127">
        <v>0</v>
      </c>
      <c r="B285" s="131">
        <v>491271</v>
      </c>
      <c r="C285" s="6" t="s">
        <v>4711</v>
      </c>
      <c r="D285" s="6" t="s">
        <v>2305</v>
      </c>
      <c r="E285" s="6" t="s">
        <v>9</v>
      </c>
      <c r="F285" s="7">
        <v>0.96</v>
      </c>
      <c r="G285" s="69">
        <f>F285*(1-Скидка_ROXELPRO)</f>
        <v>0.96</v>
      </c>
      <c r="H285" s="68"/>
      <c r="I285" s="69">
        <f>G285*H285</f>
        <v>0</v>
      </c>
    </row>
    <row r="286" spans="1:9">
      <c r="A286" s="127">
        <v>0</v>
      </c>
      <c r="B286" s="131">
        <v>492123</v>
      </c>
      <c r="C286" s="6" t="s">
        <v>3716</v>
      </c>
      <c r="D286" s="6" t="s">
        <v>3717</v>
      </c>
      <c r="E286" s="6" t="s">
        <v>9</v>
      </c>
      <c r="F286" s="7">
        <v>1.64</v>
      </c>
      <c r="G286" s="69">
        <f t="shared" si="36"/>
        <v>1.64</v>
      </c>
      <c r="H286" s="68"/>
      <c r="I286" s="69">
        <f t="shared" si="37"/>
        <v>0</v>
      </c>
    </row>
    <row r="287" spans="1:9">
      <c r="A287" s="127">
        <v>0</v>
      </c>
      <c r="B287" s="131">
        <v>492222</v>
      </c>
      <c r="C287" s="6" t="s">
        <v>3718</v>
      </c>
      <c r="D287" s="6" t="s">
        <v>2430</v>
      </c>
      <c r="E287" s="6" t="s">
        <v>1841</v>
      </c>
      <c r="F287" s="7">
        <v>4.4800000000000004</v>
      </c>
      <c r="G287" s="69">
        <f>F287*(1-Скидка_ROXELPRO)</f>
        <v>4.4800000000000004</v>
      </c>
      <c r="H287" s="68"/>
      <c r="I287" s="69">
        <f>G287*H287</f>
        <v>0</v>
      </c>
    </row>
    <row r="288" spans="1:9">
      <c r="A288" s="127">
        <v>0</v>
      </c>
      <c r="B288" s="131">
        <v>492242</v>
      </c>
      <c r="C288" s="6" t="s">
        <v>2192</v>
      </c>
      <c r="D288" s="6" t="s">
        <v>2430</v>
      </c>
      <c r="E288" s="6" t="s">
        <v>1841</v>
      </c>
      <c r="F288" s="7">
        <v>4.4800000000000004</v>
      </c>
      <c r="G288" s="69">
        <f t="shared" si="36"/>
        <v>4.4800000000000004</v>
      </c>
      <c r="H288" s="68"/>
      <c r="I288" s="69">
        <f t="shared" si="37"/>
        <v>0</v>
      </c>
    </row>
    <row r="289" spans="1:9">
      <c r="A289" s="127">
        <v>0</v>
      </c>
      <c r="B289" s="131">
        <v>492414</v>
      </c>
      <c r="C289" s="6" t="s">
        <v>2193</v>
      </c>
      <c r="D289" s="6" t="s">
        <v>2431</v>
      </c>
      <c r="E289" s="6" t="s">
        <v>1840</v>
      </c>
      <c r="F289" s="7">
        <v>107.63</v>
      </c>
      <c r="G289" s="69">
        <f t="shared" si="36"/>
        <v>107.63</v>
      </c>
      <c r="H289" s="68"/>
      <c r="I289" s="69">
        <f t="shared" si="37"/>
        <v>0</v>
      </c>
    </row>
    <row r="290" spans="1:9">
      <c r="A290" s="127">
        <v>0</v>
      </c>
      <c r="B290" s="131">
        <v>492452</v>
      </c>
      <c r="C290" s="6" t="s">
        <v>2194</v>
      </c>
      <c r="D290" s="6" t="s">
        <v>2427</v>
      </c>
      <c r="E290" s="6" t="s">
        <v>2432</v>
      </c>
      <c r="F290" s="7">
        <v>23.1</v>
      </c>
      <c r="G290" s="69">
        <f t="shared" si="36"/>
        <v>23.1</v>
      </c>
      <c r="H290" s="68"/>
      <c r="I290" s="69">
        <f t="shared" si="37"/>
        <v>0</v>
      </c>
    </row>
    <row r="291" spans="1:9">
      <c r="A291" s="127">
        <v>0</v>
      </c>
      <c r="B291" s="131">
        <v>493161</v>
      </c>
      <c r="C291" s="6" t="s">
        <v>49</v>
      </c>
      <c r="D291" s="6" t="s">
        <v>5048</v>
      </c>
      <c r="E291" s="6" t="s">
        <v>9</v>
      </c>
      <c r="F291" s="7">
        <v>0.59</v>
      </c>
      <c r="G291" s="69">
        <f t="shared" ref="G291:G303" si="38">F291*(1-Скидка_ROXELPRO)</f>
        <v>0.59</v>
      </c>
      <c r="H291" s="68"/>
      <c r="I291" s="69">
        <f t="shared" si="37"/>
        <v>0</v>
      </c>
    </row>
    <row r="292" spans="1:9">
      <c r="A292" s="127">
        <v>0</v>
      </c>
      <c r="B292" s="131">
        <v>493171</v>
      </c>
      <c r="C292" s="6" t="s">
        <v>5085</v>
      </c>
      <c r="D292" s="6" t="s">
        <v>5048</v>
      </c>
      <c r="E292" s="6" t="s">
        <v>9</v>
      </c>
      <c r="F292" s="7">
        <v>0.59</v>
      </c>
      <c r="G292" s="69">
        <f t="shared" si="38"/>
        <v>0.59</v>
      </c>
      <c r="H292" s="68"/>
      <c r="I292" s="69">
        <f t="shared" si="37"/>
        <v>0</v>
      </c>
    </row>
    <row r="293" spans="1:9">
      <c r="A293" s="127">
        <v>0</v>
      </c>
      <c r="B293" s="128">
        <v>493542</v>
      </c>
      <c r="C293" s="4" t="s">
        <v>3719</v>
      </c>
      <c r="D293" s="4" t="s">
        <v>4793</v>
      </c>
      <c r="E293" s="4" t="s">
        <v>1841</v>
      </c>
      <c r="F293" s="5">
        <v>6.12</v>
      </c>
      <c r="G293" s="69">
        <f t="shared" si="38"/>
        <v>6.12</v>
      </c>
      <c r="H293" s="68"/>
      <c r="I293" s="69">
        <f t="shared" si="37"/>
        <v>0</v>
      </c>
    </row>
    <row r="294" spans="1:9">
      <c r="A294" s="127">
        <v>0</v>
      </c>
      <c r="B294" s="128">
        <v>494212</v>
      </c>
      <c r="C294" s="4" t="s">
        <v>50</v>
      </c>
      <c r="D294" s="4" t="s">
        <v>2433</v>
      </c>
      <c r="E294" s="4" t="s">
        <v>9</v>
      </c>
      <c r="F294" s="5">
        <v>23.11</v>
      </c>
      <c r="G294" s="69">
        <f t="shared" si="38"/>
        <v>23.11</v>
      </c>
      <c r="H294" s="68"/>
      <c r="I294" s="69">
        <f t="shared" si="37"/>
        <v>0</v>
      </c>
    </row>
    <row r="295" spans="1:9">
      <c r="A295" s="127">
        <v>0</v>
      </c>
      <c r="B295" s="128">
        <v>494292</v>
      </c>
      <c r="C295" s="4" t="s">
        <v>4645</v>
      </c>
      <c r="D295" s="4" t="s">
        <v>4646</v>
      </c>
      <c r="E295" s="4" t="s">
        <v>70</v>
      </c>
      <c r="F295" s="5">
        <v>2.2999999999999998</v>
      </c>
      <c r="G295" s="69">
        <f t="shared" si="38"/>
        <v>2.2999999999999998</v>
      </c>
      <c r="H295" s="68"/>
      <c r="I295" s="69">
        <f t="shared" si="37"/>
        <v>0</v>
      </c>
    </row>
    <row r="296" spans="1:9">
      <c r="A296" s="127">
        <v>0</v>
      </c>
      <c r="B296" s="128">
        <v>495191</v>
      </c>
      <c r="C296" s="4" t="s">
        <v>4712</v>
      </c>
      <c r="D296" s="4" t="s">
        <v>2306</v>
      </c>
      <c r="E296" s="4" t="s">
        <v>1838</v>
      </c>
      <c r="F296" s="5">
        <v>9.77</v>
      </c>
      <c r="G296" s="69">
        <f>F296*(1-Скидка_ROXELPRO)</f>
        <v>9.77</v>
      </c>
      <c r="H296" s="68"/>
      <c r="I296" s="69">
        <f>G296*H296</f>
        <v>0</v>
      </c>
    </row>
    <row r="297" spans="1:9">
      <c r="A297" s="127">
        <v>0</v>
      </c>
      <c r="B297" s="128">
        <v>495512</v>
      </c>
      <c r="C297" s="4" t="s">
        <v>3825</v>
      </c>
      <c r="D297" s="4" t="s">
        <v>2463</v>
      </c>
      <c r="E297" s="4" t="s">
        <v>9</v>
      </c>
      <c r="F297" s="5">
        <v>31.48</v>
      </c>
      <c r="G297" s="69">
        <f>F297*(1-Скидка_ROXELPRO)</f>
        <v>31.48</v>
      </c>
      <c r="H297" s="68"/>
      <c r="I297" s="69">
        <f>G297*H297</f>
        <v>0</v>
      </c>
    </row>
    <row r="298" spans="1:9">
      <c r="A298" s="127">
        <v>0</v>
      </c>
      <c r="B298" s="128">
        <v>499125</v>
      </c>
      <c r="C298" s="4" t="s">
        <v>2195</v>
      </c>
      <c r="D298" s="4" t="s">
        <v>2434</v>
      </c>
      <c r="E298" s="4" t="s">
        <v>9</v>
      </c>
      <c r="F298" s="5">
        <v>0.13</v>
      </c>
      <c r="G298" s="69">
        <f t="shared" si="38"/>
        <v>0.13</v>
      </c>
      <c r="H298" s="68"/>
      <c r="I298" s="69">
        <f t="shared" si="37"/>
        <v>0</v>
      </c>
    </row>
    <row r="299" spans="1:9">
      <c r="A299" s="127">
        <v>0</v>
      </c>
      <c r="B299" s="128">
        <v>499141</v>
      </c>
      <c r="C299" s="4" t="s">
        <v>2196</v>
      </c>
      <c r="D299" s="4" t="s">
        <v>2227</v>
      </c>
      <c r="E299" s="4" t="s">
        <v>9</v>
      </c>
      <c r="F299" s="5">
        <v>0.38</v>
      </c>
      <c r="G299" s="69">
        <f t="shared" si="38"/>
        <v>0.38</v>
      </c>
      <c r="H299" s="68"/>
      <c r="I299" s="69">
        <f t="shared" si="37"/>
        <v>0</v>
      </c>
    </row>
    <row r="300" spans="1:9">
      <c r="A300" s="127">
        <v>0</v>
      </c>
      <c r="B300" s="128">
        <v>499244</v>
      </c>
      <c r="C300" s="4" t="s">
        <v>3720</v>
      </c>
      <c r="D300" s="4" t="s">
        <v>3721</v>
      </c>
      <c r="E300" s="4" t="s">
        <v>70</v>
      </c>
      <c r="F300" s="5">
        <v>15.5</v>
      </c>
      <c r="G300" s="69">
        <f t="shared" si="38"/>
        <v>15.5</v>
      </c>
      <c r="H300" s="68"/>
      <c r="I300" s="69">
        <f t="shared" si="37"/>
        <v>0</v>
      </c>
    </row>
    <row r="301" spans="1:9">
      <c r="A301" s="127">
        <v>0</v>
      </c>
      <c r="B301" s="128">
        <v>499246</v>
      </c>
      <c r="C301" s="4" t="s">
        <v>3722</v>
      </c>
      <c r="D301" s="4" t="s">
        <v>3723</v>
      </c>
      <c r="E301" s="4" t="s">
        <v>70</v>
      </c>
      <c r="F301" s="5">
        <v>7.5</v>
      </c>
      <c r="G301" s="69">
        <f t="shared" si="38"/>
        <v>7.5</v>
      </c>
      <c r="H301" s="68"/>
      <c r="I301" s="69">
        <f t="shared" si="37"/>
        <v>0</v>
      </c>
    </row>
    <row r="302" spans="1:9">
      <c r="A302" s="127">
        <v>0</v>
      </c>
      <c r="B302" s="128">
        <v>499342</v>
      </c>
      <c r="C302" s="4" t="s">
        <v>3724</v>
      </c>
      <c r="D302" s="4" t="s">
        <v>3725</v>
      </c>
      <c r="E302" s="4" t="s">
        <v>70</v>
      </c>
      <c r="F302" s="5">
        <v>17.5</v>
      </c>
      <c r="G302" s="69">
        <f t="shared" si="38"/>
        <v>17.5</v>
      </c>
      <c r="H302" s="68"/>
      <c r="I302" s="69">
        <f t="shared" si="37"/>
        <v>0</v>
      </c>
    </row>
    <row r="303" spans="1:9">
      <c r="A303" s="127">
        <v>0</v>
      </c>
      <c r="B303" s="128">
        <v>499343</v>
      </c>
      <c r="C303" s="4" t="s">
        <v>3726</v>
      </c>
      <c r="D303" s="4" t="s">
        <v>3727</v>
      </c>
      <c r="E303" s="4" t="s">
        <v>70</v>
      </c>
      <c r="F303" s="5">
        <v>10.5</v>
      </c>
      <c r="G303" s="69">
        <f t="shared" si="38"/>
        <v>10.5</v>
      </c>
      <c r="H303" s="68"/>
      <c r="I303" s="69">
        <f t="shared" si="37"/>
        <v>0</v>
      </c>
    </row>
    <row r="304" spans="1:9" ht="12.5" thickBot="1">
      <c r="A304" s="127"/>
      <c r="B304" s="306" t="s">
        <v>51</v>
      </c>
      <c r="C304" s="306"/>
      <c r="D304" s="306"/>
      <c r="E304" s="306"/>
      <c r="F304" s="307"/>
      <c r="G304" s="69"/>
      <c r="H304" s="68"/>
      <c r="I304" s="69"/>
    </row>
    <row r="305" spans="1:9" ht="12.5" thickBot="1">
      <c r="A305" s="127"/>
      <c r="B305" s="306" t="s">
        <v>749</v>
      </c>
      <c r="C305" s="306"/>
      <c r="D305" s="306"/>
      <c r="E305" s="306"/>
      <c r="F305" s="307"/>
      <c r="G305" s="69"/>
      <c r="H305" s="68"/>
      <c r="I305" s="69"/>
    </row>
    <row r="306" spans="1:9">
      <c r="A306" s="127">
        <v>0</v>
      </c>
      <c r="B306" s="128">
        <v>512311</v>
      </c>
      <c r="C306" s="4" t="s">
        <v>52</v>
      </c>
      <c r="D306" s="4" t="s">
        <v>2435</v>
      </c>
      <c r="E306" s="4" t="s">
        <v>9</v>
      </c>
      <c r="F306" s="5">
        <v>2</v>
      </c>
      <c r="G306" s="69">
        <f t="shared" ref="G306:G346" si="39">F306*(1-Скидка_ROXELPRO)</f>
        <v>2</v>
      </c>
      <c r="H306" s="68"/>
      <c r="I306" s="69">
        <f t="shared" ref="I306:I373" si="40">G306*H306</f>
        <v>0</v>
      </c>
    </row>
    <row r="307" spans="1:9">
      <c r="A307" s="127">
        <v>0</v>
      </c>
      <c r="B307" s="128">
        <v>512312</v>
      </c>
      <c r="C307" s="4" t="s">
        <v>53</v>
      </c>
      <c r="D307" s="4" t="s">
        <v>2436</v>
      </c>
      <c r="E307" s="4" t="s">
        <v>9</v>
      </c>
      <c r="F307" s="5">
        <v>2.59</v>
      </c>
      <c r="G307" s="69">
        <f t="shared" si="39"/>
        <v>2.59</v>
      </c>
      <c r="H307" s="68"/>
      <c r="I307" s="69">
        <f t="shared" si="40"/>
        <v>0</v>
      </c>
    </row>
    <row r="308" spans="1:9">
      <c r="A308" s="127">
        <v>0</v>
      </c>
      <c r="B308" s="128">
        <v>512313</v>
      </c>
      <c r="C308" s="4" t="s">
        <v>54</v>
      </c>
      <c r="D308" s="4" t="s">
        <v>2437</v>
      </c>
      <c r="E308" s="4" t="s">
        <v>9</v>
      </c>
      <c r="F308" s="5">
        <v>3.31</v>
      </c>
      <c r="G308" s="69">
        <f t="shared" si="39"/>
        <v>3.31</v>
      </c>
      <c r="H308" s="68"/>
      <c r="I308" s="69">
        <f t="shared" si="40"/>
        <v>0</v>
      </c>
    </row>
    <row r="309" spans="1:9">
      <c r="A309" s="127">
        <v>0</v>
      </c>
      <c r="B309" s="128">
        <v>512314</v>
      </c>
      <c r="C309" s="4" t="s">
        <v>55</v>
      </c>
      <c r="D309" s="4" t="s">
        <v>2438</v>
      </c>
      <c r="E309" s="4" t="s">
        <v>9</v>
      </c>
      <c r="F309" s="5">
        <v>4.13</v>
      </c>
      <c r="G309" s="69">
        <f t="shared" si="39"/>
        <v>4.13</v>
      </c>
      <c r="H309" s="68"/>
      <c r="I309" s="69">
        <f t="shared" si="40"/>
        <v>0</v>
      </c>
    </row>
    <row r="310" spans="1:9">
      <c r="A310" s="127">
        <v>0</v>
      </c>
      <c r="B310" s="128">
        <v>512315</v>
      </c>
      <c r="C310" s="4" t="s">
        <v>56</v>
      </c>
      <c r="D310" s="4" t="s">
        <v>2439</v>
      </c>
      <c r="E310" s="4" t="s">
        <v>9</v>
      </c>
      <c r="F310" s="5">
        <v>4.76</v>
      </c>
      <c r="G310" s="69">
        <f t="shared" si="39"/>
        <v>4.76</v>
      </c>
      <c r="H310" s="68"/>
      <c r="I310" s="69">
        <f t="shared" si="40"/>
        <v>0</v>
      </c>
    </row>
    <row r="311" spans="1:9">
      <c r="A311" s="127">
        <v>0</v>
      </c>
      <c r="B311" s="128">
        <v>512411</v>
      </c>
      <c r="C311" s="4" t="s">
        <v>57</v>
      </c>
      <c r="D311" s="4" t="s">
        <v>2435</v>
      </c>
      <c r="E311" s="4" t="s">
        <v>9</v>
      </c>
      <c r="F311" s="5">
        <v>2.62</v>
      </c>
      <c r="G311" s="69">
        <f t="shared" si="39"/>
        <v>2.62</v>
      </c>
      <c r="H311" s="68"/>
      <c r="I311" s="69">
        <f t="shared" si="40"/>
        <v>0</v>
      </c>
    </row>
    <row r="312" spans="1:9">
      <c r="A312" s="127">
        <v>0</v>
      </c>
      <c r="B312" s="128">
        <v>512412</v>
      </c>
      <c r="C312" s="4" t="s">
        <v>58</v>
      </c>
      <c r="D312" s="4" t="s">
        <v>2436</v>
      </c>
      <c r="E312" s="4" t="s">
        <v>9</v>
      </c>
      <c r="F312" s="5">
        <v>3.42</v>
      </c>
      <c r="G312" s="69">
        <f t="shared" si="39"/>
        <v>3.42</v>
      </c>
      <c r="H312" s="68"/>
      <c r="I312" s="69">
        <f t="shared" si="40"/>
        <v>0</v>
      </c>
    </row>
    <row r="313" spans="1:9">
      <c r="A313" s="127">
        <v>0</v>
      </c>
      <c r="B313" s="128">
        <v>512413</v>
      </c>
      <c r="C313" s="4" t="s">
        <v>4656</v>
      </c>
      <c r="D313" s="4" t="s">
        <v>2437</v>
      </c>
      <c r="E313" s="4" t="s">
        <v>9</v>
      </c>
      <c r="F313" s="5">
        <v>4.42</v>
      </c>
      <c r="G313" s="69">
        <f>F313*(1-Скидка_ROXELPRO)</f>
        <v>4.42</v>
      </c>
      <c r="H313" s="68"/>
      <c r="I313" s="69">
        <f>G313*H313</f>
        <v>0</v>
      </c>
    </row>
    <row r="314" spans="1:9">
      <c r="A314" s="127">
        <v>0</v>
      </c>
      <c r="B314" s="128">
        <v>512415</v>
      </c>
      <c r="C314" s="4" t="s">
        <v>4657</v>
      </c>
      <c r="D314" s="4" t="s">
        <v>2439</v>
      </c>
      <c r="E314" s="4" t="s">
        <v>9</v>
      </c>
      <c r="F314" s="5">
        <v>6.4</v>
      </c>
      <c r="G314" s="69">
        <f>F314*(1-Скидка_ROXELPRO)</f>
        <v>6.4</v>
      </c>
      <c r="H314" s="68"/>
      <c r="I314" s="69">
        <f>G314*H314</f>
        <v>0</v>
      </c>
    </row>
    <row r="315" spans="1:9" ht="12.5" thickBot="1">
      <c r="A315" s="127"/>
      <c r="B315" s="306" t="s">
        <v>1463</v>
      </c>
      <c r="C315" s="306"/>
      <c r="D315" s="306"/>
      <c r="E315" s="306"/>
      <c r="F315" s="307"/>
      <c r="G315" s="69"/>
      <c r="H315" s="68"/>
      <c r="I315" s="69"/>
    </row>
    <row r="316" spans="1:9">
      <c r="A316" s="127">
        <v>0</v>
      </c>
      <c r="B316" s="181">
        <v>522114</v>
      </c>
      <c r="C316" s="6" t="s">
        <v>4652</v>
      </c>
      <c r="D316" s="6" t="s">
        <v>4653</v>
      </c>
      <c r="E316" s="6" t="s">
        <v>9</v>
      </c>
      <c r="F316" s="7">
        <v>9.2200000000000006</v>
      </c>
      <c r="G316" s="69">
        <f>F316*(1-Скидка_ROXELPRO)</f>
        <v>9.2200000000000006</v>
      </c>
      <c r="H316" s="68"/>
      <c r="I316" s="69">
        <f>G316*H316</f>
        <v>0</v>
      </c>
    </row>
    <row r="317" spans="1:9">
      <c r="A317" s="127">
        <v>0</v>
      </c>
      <c r="B317" s="181">
        <v>523416</v>
      </c>
      <c r="C317" s="6" t="s">
        <v>4654</v>
      </c>
      <c r="D317" s="6" t="s">
        <v>2427</v>
      </c>
      <c r="E317" s="6" t="s">
        <v>9</v>
      </c>
      <c r="F317" s="7">
        <v>17.5</v>
      </c>
      <c r="G317" s="69">
        <f>F317*(1-Скидка_ROXELPRO)</f>
        <v>17.5</v>
      </c>
      <c r="H317" s="68"/>
      <c r="I317" s="69">
        <f>G317*H317</f>
        <v>0</v>
      </c>
    </row>
    <row r="318" spans="1:9">
      <c r="A318" s="127">
        <v>0</v>
      </c>
      <c r="B318" s="181">
        <v>523423</v>
      </c>
      <c r="C318" s="6" t="s">
        <v>4655</v>
      </c>
      <c r="D318" s="6" t="s">
        <v>2427</v>
      </c>
      <c r="E318" s="6" t="s">
        <v>9</v>
      </c>
      <c r="F318" s="7">
        <v>6.48</v>
      </c>
      <c r="G318" s="69">
        <f>F318*(1-Скидка_ROXELPRO)</f>
        <v>6.48</v>
      </c>
      <c r="H318" s="68"/>
      <c r="I318" s="69">
        <f>G318*H318</f>
        <v>0</v>
      </c>
    </row>
    <row r="319" spans="1:9" ht="12.5" thickBot="1">
      <c r="A319" s="226"/>
      <c r="B319" s="306" t="s">
        <v>3603</v>
      </c>
      <c r="C319" s="306"/>
      <c r="D319" s="306"/>
      <c r="E319" s="306"/>
      <c r="F319" s="307"/>
      <c r="G319" s="69"/>
      <c r="H319" s="68"/>
      <c r="I319" s="69"/>
    </row>
    <row r="320" spans="1:9">
      <c r="A320" s="127">
        <v>0</v>
      </c>
      <c r="B320" s="128">
        <v>531063</v>
      </c>
      <c r="C320" s="3" t="s">
        <v>4834</v>
      </c>
      <c r="D320" s="4" t="s">
        <v>2420</v>
      </c>
      <c r="E320" s="4" t="s">
        <v>9</v>
      </c>
      <c r="F320" s="5">
        <v>8.7799999999999994</v>
      </c>
      <c r="G320" s="69">
        <f>F320*(1-Скидка_ROXELPRO)</f>
        <v>8.7799999999999994</v>
      </c>
      <c r="H320" s="68"/>
      <c r="I320" s="69">
        <f>G320*H320</f>
        <v>0</v>
      </c>
    </row>
    <row r="321" spans="1:9">
      <c r="A321" s="127">
        <v>0</v>
      </c>
      <c r="B321" s="128">
        <v>531103</v>
      </c>
      <c r="C321" s="3" t="s">
        <v>4835</v>
      </c>
      <c r="D321" s="4" t="s">
        <v>2420</v>
      </c>
      <c r="E321" s="4" t="s">
        <v>9</v>
      </c>
      <c r="F321" s="5">
        <v>7.7</v>
      </c>
      <c r="G321" s="69">
        <f>F321*(1-Скидка_ROXELPRO)</f>
        <v>7.7</v>
      </c>
      <c r="H321" s="68"/>
      <c r="I321" s="69">
        <f>G321*H321</f>
        <v>0</v>
      </c>
    </row>
    <row r="322" spans="1:9">
      <c r="A322" s="127">
        <v>0</v>
      </c>
      <c r="B322" s="128">
        <v>531113</v>
      </c>
      <c r="C322" s="3" t="s">
        <v>59</v>
      </c>
      <c r="D322" s="4" t="s">
        <v>2420</v>
      </c>
      <c r="E322" s="4" t="s">
        <v>9</v>
      </c>
      <c r="F322" s="5">
        <v>8.6300000000000008</v>
      </c>
      <c r="G322" s="69">
        <f t="shared" si="39"/>
        <v>8.6300000000000008</v>
      </c>
      <c r="H322" s="68"/>
      <c r="I322" s="69">
        <f t="shared" si="40"/>
        <v>0</v>
      </c>
    </row>
    <row r="323" spans="1:9">
      <c r="A323" s="127">
        <v>0</v>
      </c>
      <c r="B323" s="128">
        <v>531116</v>
      </c>
      <c r="C323" s="3" t="s">
        <v>60</v>
      </c>
      <c r="D323" s="4" t="s">
        <v>2305</v>
      </c>
      <c r="E323" s="4" t="s">
        <v>9</v>
      </c>
      <c r="F323" s="5">
        <v>12.13</v>
      </c>
      <c r="G323" s="69">
        <f t="shared" si="39"/>
        <v>12.13</v>
      </c>
      <c r="H323" s="68"/>
      <c r="I323" s="69">
        <f t="shared" si="40"/>
        <v>0</v>
      </c>
    </row>
    <row r="324" spans="1:9">
      <c r="A324" s="127">
        <v>0</v>
      </c>
      <c r="B324" s="128">
        <v>531163</v>
      </c>
      <c r="C324" s="3" t="s">
        <v>61</v>
      </c>
      <c r="D324" s="4" t="s">
        <v>2420</v>
      </c>
      <c r="E324" s="4" t="s">
        <v>9</v>
      </c>
      <c r="F324" s="5">
        <v>7.74</v>
      </c>
      <c r="G324" s="69">
        <f t="shared" si="39"/>
        <v>7.74</v>
      </c>
      <c r="H324" s="68"/>
      <c r="I324" s="69">
        <f t="shared" si="40"/>
        <v>0</v>
      </c>
    </row>
    <row r="325" spans="1:9">
      <c r="A325" s="127">
        <v>0</v>
      </c>
      <c r="B325" s="128">
        <v>533211</v>
      </c>
      <c r="C325" s="3" t="s">
        <v>62</v>
      </c>
      <c r="D325" s="4" t="s">
        <v>2440</v>
      </c>
      <c r="E325" s="4" t="s">
        <v>9</v>
      </c>
      <c r="F325" s="5">
        <v>4.9400000000000004</v>
      </c>
      <c r="G325" s="69">
        <f t="shared" si="39"/>
        <v>4.9400000000000004</v>
      </c>
      <c r="H325" s="68"/>
      <c r="I325" s="69">
        <f t="shared" si="40"/>
        <v>0</v>
      </c>
    </row>
    <row r="326" spans="1:9">
      <c r="A326" s="127">
        <v>0</v>
      </c>
      <c r="B326" s="128">
        <v>533213</v>
      </c>
      <c r="C326" s="3" t="s">
        <v>63</v>
      </c>
      <c r="D326" s="4" t="s">
        <v>2420</v>
      </c>
      <c r="E326" s="4" t="s">
        <v>9</v>
      </c>
      <c r="F326" s="5">
        <v>10.01</v>
      </c>
      <c r="G326" s="69">
        <f t="shared" si="39"/>
        <v>10.01</v>
      </c>
      <c r="H326" s="68"/>
      <c r="I326" s="69">
        <f t="shared" si="40"/>
        <v>0</v>
      </c>
    </row>
    <row r="327" spans="1:9">
      <c r="A327" s="127">
        <v>0</v>
      </c>
      <c r="B327" s="128">
        <v>533217</v>
      </c>
      <c r="C327" s="3" t="s">
        <v>64</v>
      </c>
      <c r="D327" s="4" t="s">
        <v>2420</v>
      </c>
      <c r="E327" s="4" t="s">
        <v>9</v>
      </c>
      <c r="F327" s="5">
        <v>27.09</v>
      </c>
      <c r="G327" s="69">
        <f t="shared" si="39"/>
        <v>27.09</v>
      </c>
      <c r="H327" s="68"/>
      <c r="I327" s="69">
        <f t="shared" si="40"/>
        <v>0</v>
      </c>
    </row>
    <row r="328" spans="1:9">
      <c r="A328" s="127">
        <v>0</v>
      </c>
      <c r="B328" s="128">
        <v>535115</v>
      </c>
      <c r="C328" s="3" t="s">
        <v>65</v>
      </c>
      <c r="D328" s="4" t="s">
        <v>2464</v>
      </c>
      <c r="E328" s="4" t="s">
        <v>9</v>
      </c>
      <c r="F328" s="5">
        <v>24.65</v>
      </c>
      <c r="G328" s="69">
        <f t="shared" si="39"/>
        <v>24.65</v>
      </c>
      <c r="H328" s="68"/>
      <c r="I328" s="69">
        <f t="shared" si="40"/>
        <v>0</v>
      </c>
    </row>
    <row r="329" spans="1:9">
      <c r="A329" s="127">
        <v>0</v>
      </c>
      <c r="B329" s="128">
        <v>535125</v>
      </c>
      <c r="C329" s="3" t="s">
        <v>66</v>
      </c>
      <c r="D329" s="4" t="s">
        <v>2465</v>
      </c>
      <c r="E329" s="4" t="s">
        <v>9</v>
      </c>
      <c r="F329" s="5">
        <v>18.600000000000001</v>
      </c>
      <c r="G329" s="69">
        <f t="shared" si="39"/>
        <v>18.600000000000001</v>
      </c>
      <c r="H329" s="68"/>
      <c r="I329" s="69">
        <f t="shared" si="40"/>
        <v>0</v>
      </c>
    </row>
    <row r="330" spans="1:9">
      <c r="A330" s="127">
        <v>0</v>
      </c>
      <c r="B330" s="128">
        <v>535132</v>
      </c>
      <c r="C330" s="3" t="s">
        <v>67</v>
      </c>
      <c r="D330" s="4" t="s">
        <v>2465</v>
      </c>
      <c r="E330" s="4" t="s">
        <v>9</v>
      </c>
      <c r="F330" s="5">
        <v>5.4</v>
      </c>
      <c r="G330" s="69">
        <f t="shared" si="39"/>
        <v>5.4</v>
      </c>
      <c r="H330" s="68"/>
      <c r="I330" s="69">
        <f t="shared" si="40"/>
        <v>0</v>
      </c>
    </row>
    <row r="331" spans="1:9">
      <c r="A331" s="127">
        <v>0</v>
      </c>
      <c r="B331" s="128">
        <v>536110</v>
      </c>
      <c r="C331" s="3" t="s">
        <v>68</v>
      </c>
      <c r="D331" s="4" t="s">
        <v>2441</v>
      </c>
      <c r="E331" s="4" t="s">
        <v>9</v>
      </c>
      <c r="F331" s="5">
        <v>0.15</v>
      </c>
      <c r="G331" s="69">
        <f t="shared" si="39"/>
        <v>0.15</v>
      </c>
      <c r="H331" s="68"/>
      <c r="I331" s="69">
        <f t="shared" si="40"/>
        <v>0</v>
      </c>
    </row>
    <row r="332" spans="1:9" ht="24">
      <c r="A332" s="127">
        <v>0</v>
      </c>
      <c r="B332" s="129">
        <v>537115</v>
      </c>
      <c r="C332" s="8" t="s">
        <v>69</v>
      </c>
      <c r="D332" s="9" t="s">
        <v>2466</v>
      </c>
      <c r="E332" s="9" t="s">
        <v>70</v>
      </c>
      <c r="F332" s="100">
        <v>16.18</v>
      </c>
      <c r="G332" s="98">
        <f t="shared" si="39"/>
        <v>16.18</v>
      </c>
      <c r="H332" s="97"/>
      <c r="I332" s="98">
        <f t="shared" si="40"/>
        <v>0</v>
      </c>
    </row>
    <row r="333" spans="1:9" ht="24">
      <c r="A333" s="127">
        <v>0</v>
      </c>
      <c r="B333" s="129">
        <v>537165</v>
      </c>
      <c r="C333" s="8" t="s">
        <v>71</v>
      </c>
      <c r="D333" s="9" t="s">
        <v>2466</v>
      </c>
      <c r="E333" s="9" t="s">
        <v>70</v>
      </c>
      <c r="F333" s="100">
        <v>15.55</v>
      </c>
      <c r="G333" s="98">
        <f t="shared" si="39"/>
        <v>15.55</v>
      </c>
      <c r="H333" s="97"/>
      <c r="I333" s="98">
        <f t="shared" si="40"/>
        <v>0</v>
      </c>
    </row>
    <row r="334" spans="1:9" ht="12.5" thickBot="1">
      <c r="A334" s="285"/>
      <c r="B334" s="306" t="s">
        <v>3604</v>
      </c>
      <c r="C334" s="306"/>
      <c r="D334" s="306"/>
      <c r="E334" s="306"/>
      <c r="F334" s="307"/>
      <c r="G334" s="98"/>
      <c r="H334" s="97"/>
      <c r="I334" s="98"/>
    </row>
    <row r="335" spans="1:9">
      <c r="A335" s="127">
        <v>0</v>
      </c>
      <c r="B335" s="128">
        <v>551213</v>
      </c>
      <c r="C335" s="3" t="s">
        <v>72</v>
      </c>
      <c r="D335" s="4" t="s">
        <v>2420</v>
      </c>
      <c r="E335" s="4" t="s">
        <v>9</v>
      </c>
      <c r="F335" s="5">
        <v>6.94</v>
      </c>
      <c r="G335" s="69">
        <f t="shared" si="39"/>
        <v>6.94</v>
      </c>
      <c r="H335" s="68"/>
      <c r="I335" s="69">
        <f t="shared" si="40"/>
        <v>0</v>
      </c>
    </row>
    <row r="336" spans="1:9">
      <c r="A336" s="127">
        <v>0</v>
      </c>
      <c r="B336" s="128">
        <v>551214</v>
      </c>
      <c r="C336" s="3" t="s">
        <v>5064</v>
      </c>
      <c r="D336" s="4" t="s">
        <v>2305</v>
      </c>
      <c r="E336" s="4" t="s">
        <v>9</v>
      </c>
      <c r="F336" s="5">
        <v>6.89</v>
      </c>
      <c r="G336" s="69">
        <f t="shared" ref="G336:G345" si="41">F336*(1-Скидка_ROXELPRO)</f>
        <v>6.89</v>
      </c>
      <c r="H336" s="68"/>
      <c r="I336" s="69">
        <f t="shared" ref="I336:I345" si="42">G336*H336</f>
        <v>0</v>
      </c>
    </row>
    <row r="337" spans="1:11">
      <c r="A337" s="127">
        <v>0</v>
      </c>
      <c r="B337" s="128">
        <v>551216</v>
      </c>
      <c r="C337" s="3" t="s">
        <v>73</v>
      </c>
      <c r="D337" s="4" t="s">
        <v>2305</v>
      </c>
      <c r="E337" s="4" t="s">
        <v>9</v>
      </c>
      <c r="F337" s="5">
        <v>8.4700000000000006</v>
      </c>
      <c r="G337" s="69">
        <f t="shared" si="41"/>
        <v>8.4700000000000006</v>
      </c>
      <c r="H337" s="68"/>
      <c r="I337" s="69">
        <f t="shared" si="42"/>
        <v>0</v>
      </c>
    </row>
    <row r="338" spans="1:11">
      <c r="A338" s="127">
        <v>0</v>
      </c>
      <c r="B338" s="128">
        <v>551223</v>
      </c>
      <c r="C338" s="3" t="s">
        <v>74</v>
      </c>
      <c r="D338" s="4" t="s">
        <v>2420</v>
      </c>
      <c r="E338" s="4" t="s">
        <v>9</v>
      </c>
      <c r="F338" s="5">
        <v>6.94</v>
      </c>
      <c r="G338" s="69">
        <f t="shared" si="41"/>
        <v>6.94</v>
      </c>
      <c r="H338" s="68"/>
      <c r="I338" s="69">
        <f t="shared" si="42"/>
        <v>0</v>
      </c>
    </row>
    <row r="339" spans="1:11">
      <c r="A339" s="127">
        <v>0</v>
      </c>
      <c r="B339" s="128">
        <v>551224</v>
      </c>
      <c r="C339" s="3" t="s">
        <v>5065</v>
      </c>
      <c r="D339" s="4" t="s">
        <v>2305</v>
      </c>
      <c r="E339" s="4" t="s">
        <v>9</v>
      </c>
      <c r="F339" s="5">
        <v>6.89</v>
      </c>
      <c r="G339" s="69">
        <f t="shared" si="41"/>
        <v>6.89</v>
      </c>
      <c r="H339" s="68"/>
      <c r="I339" s="69">
        <f t="shared" si="42"/>
        <v>0</v>
      </c>
    </row>
    <row r="340" spans="1:11">
      <c r="A340" s="127">
        <v>0</v>
      </c>
      <c r="B340" s="128">
        <v>551226</v>
      </c>
      <c r="C340" s="3" t="s">
        <v>75</v>
      </c>
      <c r="D340" s="4" t="s">
        <v>2305</v>
      </c>
      <c r="E340" s="4" t="s">
        <v>9</v>
      </c>
      <c r="F340" s="5">
        <v>8.4700000000000006</v>
      </c>
      <c r="G340" s="69">
        <f t="shared" si="41"/>
        <v>8.4700000000000006</v>
      </c>
      <c r="H340" s="68"/>
      <c r="I340" s="69">
        <f t="shared" si="42"/>
        <v>0</v>
      </c>
    </row>
    <row r="341" spans="1:11">
      <c r="A341" s="127">
        <v>0</v>
      </c>
      <c r="B341" s="128">
        <v>551233</v>
      </c>
      <c r="C341" s="3" t="s">
        <v>76</v>
      </c>
      <c r="D341" s="4" t="s">
        <v>2420</v>
      </c>
      <c r="E341" s="4" t="s">
        <v>9</v>
      </c>
      <c r="F341" s="5">
        <v>6.94</v>
      </c>
      <c r="G341" s="69">
        <f t="shared" si="41"/>
        <v>6.94</v>
      </c>
      <c r="H341" s="68"/>
      <c r="I341" s="69">
        <f t="shared" si="42"/>
        <v>0</v>
      </c>
    </row>
    <row r="342" spans="1:11">
      <c r="A342" s="127">
        <v>0</v>
      </c>
      <c r="B342" s="128">
        <v>551234</v>
      </c>
      <c r="C342" s="3" t="s">
        <v>5066</v>
      </c>
      <c r="D342" s="4" t="s">
        <v>2305</v>
      </c>
      <c r="E342" s="4" t="s">
        <v>9</v>
      </c>
      <c r="F342" s="5">
        <v>6.89</v>
      </c>
      <c r="G342" s="69">
        <f t="shared" si="41"/>
        <v>6.89</v>
      </c>
      <c r="H342" s="68"/>
      <c r="I342" s="69">
        <f t="shared" si="42"/>
        <v>0</v>
      </c>
    </row>
    <row r="343" spans="1:11">
      <c r="A343" s="127">
        <v>0</v>
      </c>
      <c r="B343" s="128">
        <v>551236</v>
      </c>
      <c r="C343" s="3" t="s">
        <v>77</v>
      </c>
      <c r="D343" s="4" t="s">
        <v>2305</v>
      </c>
      <c r="E343" s="4" t="s">
        <v>9</v>
      </c>
      <c r="F343" s="5">
        <v>8.4700000000000006</v>
      </c>
      <c r="G343" s="69">
        <f t="shared" si="41"/>
        <v>8.4700000000000006</v>
      </c>
      <c r="H343" s="68"/>
      <c r="I343" s="69">
        <f t="shared" si="42"/>
        <v>0</v>
      </c>
    </row>
    <row r="344" spans="1:11">
      <c r="A344" s="127">
        <v>0</v>
      </c>
      <c r="B344" s="128">
        <v>551243</v>
      </c>
      <c r="C344" s="3" t="s">
        <v>78</v>
      </c>
      <c r="D344" s="4" t="s">
        <v>2420</v>
      </c>
      <c r="E344" s="4" t="s">
        <v>9</v>
      </c>
      <c r="F344" s="5">
        <v>6.94</v>
      </c>
      <c r="G344" s="69">
        <f t="shared" si="41"/>
        <v>6.94</v>
      </c>
      <c r="H344" s="68"/>
      <c r="I344" s="69">
        <f t="shared" si="42"/>
        <v>0</v>
      </c>
    </row>
    <row r="345" spans="1:11">
      <c r="A345" s="127">
        <v>0</v>
      </c>
      <c r="B345" s="128">
        <v>551244</v>
      </c>
      <c r="C345" s="3" t="s">
        <v>5067</v>
      </c>
      <c r="D345" s="4" t="s">
        <v>2305</v>
      </c>
      <c r="E345" s="4" t="s">
        <v>9</v>
      </c>
      <c r="F345" s="5">
        <v>6.89</v>
      </c>
      <c r="G345" s="69">
        <f t="shared" si="41"/>
        <v>6.89</v>
      </c>
      <c r="H345" s="68"/>
      <c r="I345" s="69">
        <f t="shared" si="42"/>
        <v>0</v>
      </c>
    </row>
    <row r="346" spans="1:11">
      <c r="A346" s="127">
        <v>0</v>
      </c>
      <c r="B346" s="128">
        <v>552627</v>
      </c>
      <c r="C346" s="3" t="s">
        <v>79</v>
      </c>
      <c r="D346" s="4" t="s">
        <v>2420</v>
      </c>
      <c r="E346" s="4" t="s">
        <v>9</v>
      </c>
      <c r="F346" s="5">
        <v>17.920000000000002</v>
      </c>
      <c r="G346" s="69">
        <f t="shared" si="39"/>
        <v>17.920000000000002</v>
      </c>
      <c r="H346" s="68"/>
      <c r="I346" s="69">
        <f t="shared" si="40"/>
        <v>0</v>
      </c>
    </row>
    <row r="347" spans="1:11">
      <c r="A347" s="127">
        <v>0</v>
      </c>
      <c r="B347" s="128">
        <v>553322</v>
      </c>
      <c r="C347" s="3" t="s">
        <v>3206</v>
      </c>
      <c r="D347" s="4" t="s">
        <v>2420</v>
      </c>
      <c r="E347" s="4" t="s">
        <v>9</v>
      </c>
      <c r="F347" s="5">
        <v>11.81</v>
      </c>
      <c r="G347" s="69">
        <f t="shared" ref="G347:G353" si="43">F347*(1-Скидка_ROXELPRO)</f>
        <v>11.81</v>
      </c>
      <c r="H347" s="68"/>
      <c r="I347" s="69">
        <f t="shared" si="40"/>
        <v>0</v>
      </c>
    </row>
    <row r="348" spans="1:11">
      <c r="A348" s="127">
        <v>0</v>
      </c>
      <c r="B348" s="128">
        <v>553332</v>
      </c>
      <c r="C348" s="3" t="s">
        <v>4903</v>
      </c>
      <c r="D348" s="4" t="s">
        <v>2420</v>
      </c>
      <c r="E348" s="4" t="s">
        <v>9</v>
      </c>
      <c r="F348" s="5">
        <v>11.62</v>
      </c>
      <c r="G348" s="69">
        <f t="shared" si="43"/>
        <v>11.62</v>
      </c>
      <c r="H348" s="68"/>
      <c r="I348" s="69">
        <f t="shared" si="40"/>
        <v>0</v>
      </c>
    </row>
    <row r="349" spans="1:11">
      <c r="A349" s="127">
        <v>0</v>
      </c>
      <c r="B349" s="128">
        <v>553342</v>
      </c>
      <c r="C349" s="3" t="s">
        <v>4904</v>
      </c>
      <c r="D349" s="4" t="s">
        <v>2420</v>
      </c>
      <c r="E349" s="4" t="s">
        <v>9</v>
      </c>
      <c r="F349" s="5">
        <v>11.95</v>
      </c>
      <c r="G349" s="69">
        <f t="shared" si="43"/>
        <v>11.95</v>
      </c>
      <c r="H349" s="68"/>
      <c r="I349" s="69">
        <f t="shared" si="40"/>
        <v>0</v>
      </c>
    </row>
    <row r="350" spans="1:11">
      <c r="A350" s="127">
        <v>0</v>
      </c>
      <c r="B350" s="128">
        <v>556443</v>
      </c>
      <c r="C350" s="3" t="s">
        <v>3180</v>
      </c>
      <c r="D350" s="4" t="s">
        <v>2429</v>
      </c>
      <c r="E350" s="4" t="s">
        <v>9</v>
      </c>
      <c r="F350" s="5">
        <v>11.01</v>
      </c>
      <c r="G350" s="69">
        <f t="shared" si="43"/>
        <v>11.01</v>
      </c>
      <c r="H350" s="68"/>
      <c r="I350" s="69">
        <f t="shared" si="40"/>
        <v>0</v>
      </c>
    </row>
    <row r="351" spans="1:11">
      <c r="A351" s="127">
        <v>0</v>
      </c>
      <c r="B351" s="128">
        <v>592125</v>
      </c>
      <c r="C351" s="3" t="s">
        <v>3826</v>
      </c>
      <c r="D351" s="4" t="s">
        <v>2463</v>
      </c>
      <c r="E351" s="4" t="s">
        <v>9</v>
      </c>
      <c r="F351" s="5">
        <v>242.85</v>
      </c>
      <c r="G351" s="69">
        <f t="shared" si="43"/>
        <v>242.85</v>
      </c>
      <c r="H351" s="68"/>
      <c r="I351" s="69">
        <f t="shared" si="40"/>
        <v>0</v>
      </c>
      <c r="K351" s="91"/>
    </row>
    <row r="352" spans="1:11">
      <c r="A352" s="127">
        <v>0</v>
      </c>
      <c r="B352" s="128">
        <v>599113</v>
      </c>
      <c r="C352" s="3" t="s">
        <v>4682</v>
      </c>
      <c r="D352" s="4" t="s">
        <v>2428</v>
      </c>
      <c r="E352" s="4" t="s">
        <v>4683</v>
      </c>
      <c r="F352" s="5">
        <v>3.03</v>
      </c>
      <c r="G352" s="69">
        <f t="shared" si="43"/>
        <v>3.03</v>
      </c>
      <c r="H352" s="68"/>
      <c r="I352" s="69">
        <f t="shared" si="40"/>
        <v>0</v>
      </c>
      <c r="K352" s="91"/>
    </row>
    <row r="353" spans="1:11">
      <c r="A353" s="127">
        <v>0</v>
      </c>
      <c r="B353" s="128">
        <v>599123</v>
      </c>
      <c r="C353" s="3" t="s">
        <v>4821</v>
      </c>
      <c r="D353" s="4" t="s">
        <v>2427</v>
      </c>
      <c r="E353" s="4" t="s">
        <v>9</v>
      </c>
      <c r="F353" s="5">
        <v>0.95</v>
      </c>
      <c r="G353" s="69">
        <f t="shared" si="43"/>
        <v>0.95</v>
      </c>
      <c r="H353" s="68"/>
      <c r="I353" s="69">
        <f t="shared" si="40"/>
        <v>0</v>
      </c>
      <c r="K353" s="91"/>
    </row>
    <row r="354" spans="1:11" ht="12.5" thickBot="1">
      <c r="A354" s="127"/>
      <c r="B354" s="306" t="s">
        <v>80</v>
      </c>
      <c r="C354" s="306"/>
      <c r="D354" s="306"/>
      <c r="E354" s="306"/>
      <c r="F354" s="307"/>
      <c r="G354" s="69"/>
      <c r="H354" s="68"/>
      <c r="I354" s="69"/>
    </row>
    <row r="355" spans="1:11">
      <c r="A355" s="127">
        <v>0</v>
      </c>
      <c r="B355" s="128">
        <v>612214</v>
      </c>
      <c r="C355" s="4" t="s">
        <v>81</v>
      </c>
      <c r="D355" s="4" t="s">
        <v>2442</v>
      </c>
      <c r="E355" s="4" t="s">
        <v>12</v>
      </c>
      <c r="F355" s="5">
        <v>71.78</v>
      </c>
      <c r="G355" s="69">
        <f t="shared" ref="G355:G367" si="44">F355*(1-Скидка_ROXELPRO)</f>
        <v>71.78</v>
      </c>
      <c r="H355" s="68"/>
      <c r="I355" s="69">
        <f t="shared" si="40"/>
        <v>0</v>
      </c>
    </row>
    <row r="356" spans="1:11">
      <c r="A356" s="127">
        <v>0</v>
      </c>
      <c r="B356" s="128">
        <v>612227</v>
      </c>
      <c r="C356" s="4" t="s">
        <v>82</v>
      </c>
      <c r="D356" s="4" t="s">
        <v>2443</v>
      </c>
      <c r="E356" s="4" t="s">
        <v>2432</v>
      </c>
      <c r="F356" s="5">
        <v>14.18</v>
      </c>
      <c r="G356" s="69">
        <f t="shared" si="44"/>
        <v>14.18</v>
      </c>
      <c r="H356" s="68"/>
      <c r="I356" s="69">
        <f t="shared" si="40"/>
        <v>0</v>
      </c>
    </row>
    <row r="357" spans="1:11">
      <c r="A357" s="127">
        <v>0</v>
      </c>
      <c r="B357" s="128">
        <v>612412</v>
      </c>
      <c r="C357" s="4" t="s">
        <v>4684</v>
      </c>
      <c r="D357" s="4" t="s">
        <v>2442</v>
      </c>
      <c r="E357" s="4" t="s">
        <v>12</v>
      </c>
      <c r="F357" s="5">
        <v>39.17</v>
      </c>
      <c r="G357" s="69">
        <f t="shared" si="44"/>
        <v>39.17</v>
      </c>
      <c r="H357" s="68"/>
      <c r="I357" s="69">
        <f t="shared" si="40"/>
        <v>0</v>
      </c>
    </row>
    <row r="358" spans="1:11">
      <c r="A358" s="127">
        <v>0</v>
      </c>
      <c r="B358" s="128">
        <v>612422</v>
      </c>
      <c r="C358" s="4" t="s">
        <v>4685</v>
      </c>
      <c r="D358" s="4" t="s">
        <v>2444</v>
      </c>
      <c r="E358" s="4" t="s">
        <v>9</v>
      </c>
      <c r="F358" s="5">
        <v>0.11</v>
      </c>
      <c r="G358" s="69">
        <f t="shared" si="44"/>
        <v>0.11</v>
      </c>
      <c r="H358" s="68"/>
      <c r="I358" s="69">
        <f t="shared" si="40"/>
        <v>0</v>
      </c>
    </row>
    <row r="359" spans="1:11">
      <c r="A359" s="127">
        <v>0</v>
      </c>
      <c r="B359" s="128">
        <v>612432</v>
      </c>
      <c r="C359" s="4" t="s">
        <v>4686</v>
      </c>
      <c r="D359" s="4" t="s">
        <v>2442</v>
      </c>
      <c r="E359" s="4" t="s">
        <v>12</v>
      </c>
      <c r="F359" s="5">
        <v>36.14</v>
      </c>
      <c r="G359" s="69">
        <f t="shared" ref="G359:G365" si="45">F359*(1-Скидка_ROXELPRO)</f>
        <v>36.14</v>
      </c>
      <c r="H359" s="68"/>
      <c r="I359" s="69">
        <f t="shared" si="40"/>
        <v>0</v>
      </c>
    </row>
    <row r="360" spans="1:11">
      <c r="A360" s="127">
        <v>0</v>
      </c>
      <c r="B360" s="128">
        <v>612434</v>
      </c>
      <c r="C360" s="4" t="s">
        <v>4687</v>
      </c>
      <c r="D360" s="4" t="s">
        <v>2444</v>
      </c>
      <c r="E360" s="4" t="s">
        <v>9</v>
      </c>
      <c r="F360" s="5">
        <v>0.1</v>
      </c>
      <c r="G360" s="69">
        <f t="shared" si="45"/>
        <v>0.1</v>
      </c>
      <c r="H360" s="68"/>
      <c r="I360" s="69">
        <f t="shared" si="40"/>
        <v>0</v>
      </c>
    </row>
    <row r="361" spans="1:11">
      <c r="A361" s="127">
        <v>0</v>
      </c>
      <c r="B361" s="128">
        <v>613232</v>
      </c>
      <c r="C361" s="4" t="s">
        <v>4776</v>
      </c>
      <c r="D361" s="4" t="s">
        <v>2445</v>
      </c>
      <c r="E361" s="4" t="s">
        <v>12</v>
      </c>
      <c r="F361" s="5">
        <v>101.77</v>
      </c>
      <c r="G361" s="69">
        <f t="shared" si="45"/>
        <v>101.77</v>
      </c>
      <c r="H361" s="68"/>
      <c r="I361" s="69">
        <f t="shared" si="40"/>
        <v>0</v>
      </c>
    </row>
    <row r="362" spans="1:11">
      <c r="A362" s="127">
        <v>0</v>
      </c>
      <c r="B362" s="128">
        <v>613234</v>
      </c>
      <c r="C362" s="4" t="s">
        <v>4777</v>
      </c>
      <c r="D362" s="4" t="s">
        <v>2446</v>
      </c>
      <c r="E362" s="4" t="s">
        <v>9</v>
      </c>
      <c r="F362" s="5">
        <v>0.26</v>
      </c>
      <c r="G362" s="69">
        <f t="shared" si="45"/>
        <v>0.26</v>
      </c>
      <c r="H362" s="68"/>
      <c r="I362" s="69">
        <f t="shared" si="40"/>
        <v>0</v>
      </c>
    </row>
    <row r="363" spans="1:11">
      <c r="A363" s="127">
        <v>0</v>
      </c>
      <c r="B363" s="128">
        <v>613442</v>
      </c>
      <c r="C363" s="4" t="s">
        <v>3828</v>
      </c>
      <c r="D363" s="4" t="s">
        <v>2445</v>
      </c>
      <c r="E363" s="4" t="s">
        <v>12</v>
      </c>
      <c r="F363" s="5">
        <v>81.7</v>
      </c>
      <c r="G363" s="69">
        <f t="shared" si="45"/>
        <v>81.7</v>
      </c>
      <c r="H363" s="68"/>
      <c r="I363" s="69">
        <f t="shared" si="40"/>
        <v>0</v>
      </c>
    </row>
    <row r="364" spans="1:11">
      <c r="A364" s="127">
        <v>0</v>
      </c>
      <c r="B364" s="128">
        <v>613444</v>
      </c>
      <c r="C364" s="4" t="s">
        <v>3829</v>
      </c>
      <c r="D364" s="4" t="s">
        <v>2446</v>
      </c>
      <c r="E364" s="4" t="s">
        <v>9</v>
      </c>
      <c r="F364" s="5">
        <v>0.17</v>
      </c>
      <c r="G364" s="69">
        <f t="shared" si="45"/>
        <v>0.17</v>
      </c>
      <c r="H364" s="68"/>
      <c r="I364" s="69">
        <f t="shared" si="40"/>
        <v>0</v>
      </c>
    </row>
    <row r="365" spans="1:11">
      <c r="A365" s="127">
        <v>0</v>
      </c>
      <c r="B365" s="130">
        <v>615863</v>
      </c>
      <c r="C365" s="85" t="s">
        <v>2467</v>
      </c>
      <c r="D365" s="85" t="s">
        <v>83</v>
      </c>
      <c r="E365" s="85" t="s">
        <v>12</v>
      </c>
      <c r="F365" s="139">
        <v>1904.06</v>
      </c>
      <c r="G365" s="69">
        <f t="shared" si="45"/>
        <v>1904.06</v>
      </c>
      <c r="H365" s="68"/>
      <c r="I365" s="69">
        <f t="shared" si="40"/>
        <v>0</v>
      </c>
    </row>
    <row r="366" spans="1:11">
      <c r="A366" s="127">
        <v>0</v>
      </c>
      <c r="B366" s="128">
        <v>621510</v>
      </c>
      <c r="C366" s="4" t="s">
        <v>84</v>
      </c>
      <c r="D366" s="4" t="s">
        <v>2459</v>
      </c>
      <c r="E366" s="4" t="s">
        <v>9</v>
      </c>
      <c r="F366" s="5">
        <v>2.66</v>
      </c>
      <c r="G366" s="69">
        <f t="shared" si="44"/>
        <v>2.66</v>
      </c>
      <c r="H366" s="68"/>
      <c r="I366" s="69">
        <f t="shared" si="40"/>
        <v>0</v>
      </c>
    </row>
    <row r="367" spans="1:11">
      <c r="A367" s="127">
        <v>0</v>
      </c>
      <c r="B367" s="128">
        <v>621515</v>
      </c>
      <c r="C367" s="4" t="s">
        <v>85</v>
      </c>
      <c r="D367" s="4" t="s">
        <v>2468</v>
      </c>
      <c r="E367" s="4" t="s">
        <v>9</v>
      </c>
      <c r="F367" s="5">
        <v>1.38</v>
      </c>
      <c r="G367" s="69">
        <f t="shared" si="44"/>
        <v>1.38</v>
      </c>
      <c r="H367" s="68"/>
      <c r="I367" s="69">
        <f t="shared" si="40"/>
        <v>0</v>
      </c>
    </row>
    <row r="368" spans="1:11" ht="12.5" thickBot="1">
      <c r="A368" s="6"/>
      <c r="B368" s="306" t="s">
        <v>86</v>
      </c>
      <c r="C368" s="306"/>
      <c r="D368" s="306"/>
      <c r="E368" s="306"/>
      <c r="F368" s="307"/>
      <c r="G368" s="69"/>
      <c r="H368" s="68"/>
      <c r="I368" s="69"/>
    </row>
    <row r="369" spans="1:9" ht="12.5" thickBot="1">
      <c r="A369" s="6"/>
      <c r="B369" s="306" t="s">
        <v>3605</v>
      </c>
      <c r="C369" s="306"/>
      <c r="D369" s="306"/>
      <c r="E369" s="306"/>
      <c r="F369" s="307"/>
      <c r="G369" s="69"/>
      <c r="H369" s="68"/>
      <c r="I369" s="69"/>
    </row>
    <row r="370" spans="1:9">
      <c r="A370" s="127">
        <v>0</v>
      </c>
      <c r="B370" s="128">
        <v>711220</v>
      </c>
      <c r="C370" s="4" t="s">
        <v>87</v>
      </c>
      <c r="D370" s="4" t="s">
        <v>2459</v>
      </c>
      <c r="E370" s="4" t="s">
        <v>9</v>
      </c>
      <c r="F370" s="5">
        <v>5.58</v>
      </c>
      <c r="G370" s="69">
        <f t="shared" ref="G370:G393" si="46">F370*(1-Скидка_ROXELPRO)</f>
        <v>5.58</v>
      </c>
      <c r="H370" s="68"/>
      <c r="I370" s="69">
        <f t="shared" si="40"/>
        <v>0</v>
      </c>
    </row>
    <row r="371" spans="1:9">
      <c r="A371" s="127">
        <v>0</v>
      </c>
      <c r="B371" s="128">
        <v>711230</v>
      </c>
      <c r="C371" s="4" t="s">
        <v>88</v>
      </c>
      <c r="D371" s="4" t="s">
        <v>2459</v>
      </c>
      <c r="E371" s="4" t="s">
        <v>9</v>
      </c>
      <c r="F371" s="5">
        <v>5.58</v>
      </c>
      <c r="G371" s="69">
        <f t="shared" si="46"/>
        <v>5.58</v>
      </c>
      <c r="H371" s="68"/>
      <c r="I371" s="69">
        <f t="shared" si="40"/>
        <v>0</v>
      </c>
    </row>
    <row r="372" spans="1:9">
      <c r="A372" s="127">
        <v>0</v>
      </c>
      <c r="B372" s="128">
        <v>711240</v>
      </c>
      <c r="C372" s="4" t="s">
        <v>89</v>
      </c>
      <c r="D372" s="4" t="s">
        <v>2459</v>
      </c>
      <c r="E372" s="4" t="s">
        <v>9</v>
      </c>
      <c r="F372" s="5">
        <v>5.58</v>
      </c>
      <c r="G372" s="69">
        <f t="shared" si="46"/>
        <v>5.58</v>
      </c>
      <c r="H372" s="68"/>
      <c r="I372" s="69">
        <f t="shared" si="40"/>
        <v>0</v>
      </c>
    </row>
    <row r="373" spans="1:9">
      <c r="A373" s="127">
        <v>0</v>
      </c>
      <c r="B373" s="128">
        <v>711250</v>
      </c>
      <c r="C373" s="4" t="s">
        <v>90</v>
      </c>
      <c r="D373" s="4" t="s">
        <v>2459</v>
      </c>
      <c r="E373" s="4" t="s">
        <v>9</v>
      </c>
      <c r="F373" s="5">
        <v>5.58</v>
      </c>
      <c r="G373" s="69">
        <f t="shared" si="46"/>
        <v>5.58</v>
      </c>
      <c r="H373" s="68"/>
      <c r="I373" s="69">
        <f t="shared" si="40"/>
        <v>0</v>
      </c>
    </row>
    <row r="374" spans="1:9" ht="24">
      <c r="A374" s="127">
        <v>0</v>
      </c>
      <c r="B374" s="132">
        <v>715120</v>
      </c>
      <c r="C374" s="10" t="s">
        <v>91</v>
      </c>
      <c r="D374" s="11" t="s">
        <v>2459</v>
      </c>
      <c r="E374" s="11" t="s">
        <v>9</v>
      </c>
      <c r="F374" s="124">
        <v>17.690000000000001</v>
      </c>
      <c r="G374" s="98">
        <f t="shared" si="46"/>
        <v>17.690000000000001</v>
      </c>
      <c r="H374" s="97"/>
      <c r="I374" s="98">
        <f t="shared" ref="I374:I414" si="47">G374*H374</f>
        <v>0</v>
      </c>
    </row>
    <row r="375" spans="1:9" ht="24">
      <c r="A375" s="127">
        <v>0</v>
      </c>
      <c r="B375" s="132">
        <v>715130</v>
      </c>
      <c r="C375" s="10" t="s">
        <v>92</v>
      </c>
      <c r="D375" s="11" t="s">
        <v>2459</v>
      </c>
      <c r="E375" s="11" t="s">
        <v>9</v>
      </c>
      <c r="F375" s="124">
        <v>17.690000000000001</v>
      </c>
      <c r="G375" s="98">
        <f t="shared" si="46"/>
        <v>17.690000000000001</v>
      </c>
      <c r="H375" s="97"/>
      <c r="I375" s="98">
        <f t="shared" si="47"/>
        <v>0</v>
      </c>
    </row>
    <row r="376" spans="1:9" ht="24">
      <c r="A376" s="127">
        <v>0</v>
      </c>
      <c r="B376" s="132">
        <v>715140</v>
      </c>
      <c r="C376" s="10" t="s">
        <v>93</v>
      </c>
      <c r="D376" s="11" t="s">
        <v>2459</v>
      </c>
      <c r="E376" s="11" t="s">
        <v>9</v>
      </c>
      <c r="F376" s="124">
        <v>17.690000000000001</v>
      </c>
      <c r="G376" s="98">
        <f t="shared" si="46"/>
        <v>17.690000000000001</v>
      </c>
      <c r="H376" s="97"/>
      <c r="I376" s="98">
        <f t="shared" si="47"/>
        <v>0</v>
      </c>
    </row>
    <row r="377" spans="1:9" ht="24">
      <c r="A377" s="127">
        <v>0</v>
      </c>
      <c r="B377" s="132">
        <v>715150</v>
      </c>
      <c r="C377" s="10" t="s">
        <v>94</v>
      </c>
      <c r="D377" s="11" t="s">
        <v>2459</v>
      </c>
      <c r="E377" s="11" t="s">
        <v>9</v>
      </c>
      <c r="F377" s="124">
        <v>17.690000000000001</v>
      </c>
      <c r="G377" s="98">
        <f t="shared" si="46"/>
        <v>17.690000000000001</v>
      </c>
      <c r="H377" s="97"/>
      <c r="I377" s="98">
        <f t="shared" si="47"/>
        <v>0</v>
      </c>
    </row>
    <row r="378" spans="1:9">
      <c r="A378" s="127">
        <v>0</v>
      </c>
      <c r="B378" s="131">
        <v>715220</v>
      </c>
      <c r="C378" s="6" t="s">
        <v>95</v>
      </c>
      <c r="D378" s="6" t="s">
        <v>2459</v>
      </c>
      <c r="E378" s="6" t="s">
        <v>9</v>
      </c>
      <c r="F378" s="7">
        <v>12.54</v>
      </c>
      <c r="G378" s="69">
        <f t="shared" si="46"/>
        <v>12.54</v>
      </c>
      <c r="H378" s="68"/>
      <c r="I378" s="69">
        <f t="shared" si="47"/>
        <v>0</v>
      </c>
    </row>
    <row r="379" spans="1:9">
      <c r="A379" s="127">
        <v>0</v>
      </c>
      <c r="B379" s="128">
        <v>715230</v>
      </c>
      <c r="C379" s="4" t="s">
        <v>96</v>
      </c>
      <c r="D379" s="4" t="s">
        <v>2459</v>
      </c>
      <c r="E379" s="4" t="s">
        <v>9</v>
      </c>
      <c r="F379" s="5">
        <v>12.54</v>
      </c>
      <c r="G379" s="69">
        <f t="shared" si="46"/>
        <v>12.54</v>
      </c>
      <c r="H379" s="68"/>
      <c r="I379" s="69">
        <f t="shared" si="47"/>
        <v>0</v>
      </c>
    </row>
    <row r="380" spans="1:9">
      <c r="A380" s="127">
        <v>0</v>
      </c>
      <c r="B380" s="128">
        <v>715240</v>
      </c>
      <c r="C380" s="4" t="s">
        <v>97</v>
      </c>
      <c r="D380" s="4" t="s">
        <v>2459</v>
      </c>
      <c r="E380" s="4" t="s">
        <v>9</v>
      </c>
      <c r="F380" s="5">
        <v>12.54</v>
      </c>
      <c r="G380" s="69">
        <f t="shared" si="46"/>
        <v>12.54</v>
      </c>
      <c r="H380" s="68"/>
      <c r="I380" s="69">
        <f t="shared" si="47"/>
        <v>0</v>
      </c>
    </row>
    <row r="381" spans="1:9">
      <c r="A381" s="127">
        <v>0</v>
      </c>
      <c r="B381" s="128">
        <v>715250</v>
      </c>
      <c r="C381" s="4" t="s">
        <v>98</v>
      </c>
      <c r="D381" s="4" t="s">
        <v>2459</v>
      </c>
      <c r="E381" s="4" t="s">
        <v>9</v>
      </c>
      <c r="F381" s="5">
        <v>12.54</v>
      </c>
      <c r="G381" s="69">
        <f t="shared" si="46"/>
        <v>12.54</v>
      </c>
      <c r="H381" s="68"/>
      <c r="I381" s="69">
        <f t="shared" si="47"/>
        <v>0</v>
      </c>
    </row>
    <row r="382" spans="1:9" ht="12.5" thickBot="1">
      <c r="A382" s="127"/>
      <c r="B382" s="306" t="s">
        <v>3606</v>
      </c>
      <c r="C382" s="306"/>
      <c r="D382" s="306"/>
      <c r="E382" s="306"/>
      <c r="F382" s="307"/>
      <c r="G382" s="69"/>
      <c r="H382" s="68"/>
      <c r="I382" s="69"/>
    </row>
    <row r="383" spans="1:9">
      <c r="A383" s="127">
        <v>0</v>
      </c>
      <c r="B383" s="131">
        <v>721122</v>
      </c>
      <c r="C383" s="6" t="s">
        <v>3489</v>
      </c>
      <c r="D383" s="6" t="s">
        <v>2447</v>
      </c>
      <c r="E383" s="6" t="s">
        <v>1841</v>
      </c>
      <c r="F383" s="7">
        <v>23.79</v>
      </c>
      <c r="G383" s="69">
        <f>F383*(1-Скидка_ROXELPRO)</f>
        <v>23.79</v>
      </c>
      <c r="H383" s="68"/>
      <c r="I383" s="69">
        <f>G383*H383</f>
        <v>0</v>
      </c>
    </row>
    <row r="384" spans="1:9">
      <c r="A384" s="127">
        <v>0</v>
      </c>
      <c r="B384" s="131">
        <v>721132</v>
      </c>
      <c r="C384" s="6" t="s">
        <v>3490</v>
      </c>
      <c r="D384" s="6" t="s">
        <v>2447</v>
      </c>
      <c r="E384" s="6" t="s">
        <v>1841</v>
      </c>
      <c r="F384" s="7">
        <v>23.79</v>
      </c>
      <c r="G384" s="69">
        <f>F384*(1-Скидка_ROXELPRO)</f>
        <v>23.79</v>
      </c>
      <c r="H384" s="68"/>
      <c r="I384" s="69">
        <f>G384*H384</f>
        <v>0</v>
      </c>
    </row>
    <row r="385" spans="1:9">
      <c r="A385" s="127">
        <v>0</v>
      </c>
      <c r="B385" s="131">
        <v>721142</v>
      </c>
      <c r="C385" s="6" t="s">
        <v>3491</v>
      </c>
      <c r="D385" s="6" t="s">
        <v>2447</v>
      </c>
      <c r="E385" s="6" t="s">
        <v>1841</v>
      </c>
      <c r="F385" s="7">
        <v>23.79</v>
      </c>
      <c r="G385" s="69">
        <f>F385*(1-Скидка_ROXELPRO)</f>
        <v>23.79</v>
      </c>
      <c r="H385" s="68"/>
      <c r="I385" s="69">
        <f>G385*H385</f>
        <v>0</v>
      </c>
    </row>
    <row r="386" spans="1:9">
      <c r="A386" s="127">
        <v>0</v>
      </c>
      <c r="B386" s="128">
        <v>721152</v>
      </c>
      <c r="C386" s="4" t="s">
        <v>3492</v>
      </c>
      <c r="D386" s="4" t="s">
        <v>3493</v>
      </c>
      <c r="E386" s="4" t="s">
        <v>3494</v>
      </c>
      <c r="F386" s="5">
        <v>23.79</v>
      </c>
      <c r="G386" s="69">
        <f>F386*(1-Скидка_ROXELPRO)</f>
        <v>23.79</v>
      </c>
      <c r="H386" s="68"/>
      <c r="I386" s="69">
        <f>G386*H386</f>
        <v>0</v>
      </c>
    </row>
    <row r="387" spans="1:9">
      <c r="A387" s="127">
        <v>0</v>
      </c>
      <c r="B387" s="131">
        <v>721221</v>
      </c>
      <c r="C387" s="6" t="s">
        <v>3512</v>
      </c>
      <c r="D387" s="6" t="s">
        <v>2447</v>
      </c>
      <c r="E387" s="6" t="s">
        <v>1841</v>
      </c>
      <c r="F387" s="7">
        <v>22.61</v>
      </c>
      <c r="G387" s="69">
        <f t="shared" si="46"/>
        <v>22.61</v>
      </c>
      <c r="H387" s="68"/>
      <c r="I387" s="69">
        <f t="shared" si="47"/>
        <v>0</v>
      </c>
    </row>
    <row r="388" spans="1:9">
      <c r="A388" s="127">
        <v>0</v>
      </c>
      <c r="B388" s="131">
        <v>721231</v>
      </c>
      <c r="C388" s="6" t="s">
        <v>3513</v>
      </c>
      <c r="D388" s="6" t="s">
        <v>2447</v>
      </c>
      <c r="E388" s="6" t="s">
        <v>1841</v>
      </c>
      <c r="F388" s="7">
        <v>22.61</v>
      </c>
      <c r="G388" s="69">
        <f t="shared" si="46"/>
        <v>22.61</v>
      </c>
      <c r="H388" s="68"/>
      <c r="I388" s="69">
        <f t="shared" si="47"/>
        <v>0</v>
      </c>
    </row>
    <row r="389" spans="1:9">
      <c r="A389" s="127">
        <v>0</v>
      </c>
      <c r="B389" s="131">
        <v>721241</v>
      </c>
      <c r="C389" s="6" t="s">
        <v>3514</v>
      </c>
      <c r="D389" s="6" t="s">
        <v>2447</v>
      </c>
      <c r="E389" s="6" t="s">
        <v>1841</v>
      </c>
      <c r="F389" s="7">
        <v>22.61</v>
      </c>
      <c r="G389" s="69">
        <f t="shared" si="46"/>
        <v>22.61</v>
      </c>
      <c r="H389" s="68"/>
      <c r="I389" s="69">
        <f t="shared" si="47"/>
        <v>0</v>
      </c>
    </row>
    <row r="390" spans="1:9">
      <c r="A390" s="127">
        <v>0</v>
      </c>
      <c r="B390" s="128">
        <v>721251</v>
      </c>
      <c r="C390" s="4" t="s">
        <v>3495</v>
      </c>
      <c r="D390" s="4" t="s">
        <v>3493</v>
      </c>
      <c r="E390" s="4" t="s">
        <v>3494</v>
      </c>
      <c r="F390" s="5">
        <v>22.61</v>
      </c>
      <c r="G390" s="69">
        <f>F390*(1-Скидка_ROXELPRO)</f>
        <v>22.61</v>
      </c>
      <c r="H390" s="68"/>
      <c r="I390" s="69">
        <f>G390*H390</f>
        <v>0</v>
      </c>
    </row>
    <row r="391" spans="1:9">
      <c r="A391" s="127">
        <v>0</v>
      </c>
      <c r="B391" s="128">
        <v>721421</v>
      </c>
      <c r="C391" s="4" t="s">
        <v>99</v>
      </c>
      <c r="D391" s="4" t="s">
        <v>2447</v>
      </c>
      <c r="E391" s="4" t="s">
        <v>1841</v>
      </c>
      <c r="F391" s="5">
        <v>21.28</v>
      </c>
      <c r="G391" s="69">
        <f t="shared" si="46"/>
        <v>21.28</v>
      </c>
      <c r="H391" s="68"/>
      <c r="I391" s="69">
        <f t="shared" si="47"/>
        <v>0</v>
      </c>
    </row>
    <row r="392" spans="1:9">
      <c r="A392" s="127">
        <v>0</v>
      </c>
      <c r="B392" s="128">
        <v>721431</v>
      </c>
      <c r="C392" s="4" t="s">
        <v>100</v>
      </c>
      <c r="D392" s="4" t="s">
        <v>2447</v>
      </c>
      <c r="E392" s="4" t="s">
        <v>1841</v>
      </c>
      <c r="F392" s="5">
        <v>21.28</v>
      </c>
      <c r="G392" s="69">
        <f t="shared" si="46"/>
        <v>21.28</v>
      </c>
      <c r="H392" s="68"/>
      <c r="I392" s="69">
        <f t="shared" si="47"/>
        <v>0</v>
      </c>
    </row>
    <row r="393" spans="1:9">
      <c r="A393" s="127">
        <v>0</v>
      </c>
      <c r="B393" s="128">
        <v>721441</v>
      </c>
      <c r="C393" s="4" t="s">
        <v>101</v>
      </c>
      <c r="D393" s="4" t="s">
        <v>2447</v>
      </c>
      <c r="E393" s="4" t="s">
        <v>1841</v>
      </c>
      <c r="F393" s="5">
        <v>21.28</v>
      </c>
      <c r="G393" s="69">
        <f t="shared" si="46"/>
        <v>21.28</v>
      </c>
      <c r="H393" s="68"/>
      <c r="I393" s="69">
        <f t="shared" si="47"/>
        <v>0</v>
      </c>
    </row>
    <row r="394" spans="1:9">
      <c r="A394" s="127">
        <v>0</v>
      </c>
      <c r="B394" s="128">
        <v>721451</v>
      </c>
      <c r="C394" s="4" t="s">
        <v>3496</v>
      </c>
      <c r="D394" s="4" t="s">
        <v>3493</v>
      </c>
      <c r="E394" s="4" t="s">
        <v>3494</v>
      </c>
      <c r="F394" s="5">
        <v>21.28</v>
      </c>
      <c r="G394" s="69">
        <f>F394*(1-Скидка_ROXELPRO)</f>
        <v>21.28</v>
      </c>
      <c r="H394" s="68"/>
      <c r="I394" s="69">
        <f>G394*H394</f>
        <v>0</v>
      </c>
    </row>
    <row r="395" spans="1:9">
      <c r="A395" s="127">
        <v>0</v>
      </c>
      <c r="B395" s="128">
        <v>729112</v>
      </c>
      <c r="C395" s="4" t="s">
        <v>2957</v>
      </c>
      <c r="D395" s="4" t="s">
        <v>2420</v>
      </c>
      <c r="E395" s="4" t="s">
        <v>9</v>
      </c>
      <c r="F395" s="5">
        <v>4.76</v>
      </c>
      <c r="G395" s="69">
        <f>F395*(1-Скидка_ROXELPRO)</f>
        <v>4.76</v>
      </c>
      <c r="H395" s="68"/>
      <c r="I395" s="69">
        <f>G395*H395</f>
        <v>0</v>
      </c>
    </row>
    <row r="396" spans="1:9" ht="12.5" thickBot="1">
      <c r="A396" s="127"/>
      <c r="B396" s="306" t="s">
        <v>4965</v>
      </c>
      <c r="C396" s="306"/>
      <c r="D396" s="306"/>
      <c r="E396" s="306"/>
      <c r="F396" s="307"/>
      <c r="G396" s="69"/>
      <c r="H396" s="68"/>
      <c r="I396" s="69"/>
    </row>
    <row r="397" spans="1:9" ht="12.5" thickBot="1">
      <c r="A397" s="127"/>
      <c r="B397" s="306" t="s">
        <v>5041</v>
      </c>
      <c r="C397" s="306"/>
      <c r="D397" s="306"/>
      <c r="E397" s="306"/>
      <c r="F397" s="307"/>
      <c r="G397" s="69"/>
      <c r="H397" s="68"/>
      <c r="I397" s="69"/>
    </row>
    <row r="398" spans="1:9">
      <c r="A398" s="127">
        <v>0</v>
      </c>
      <c r="B398" s="181">
        <v>731310</v>
      </c>
      <c r="C398" s="181" t="s">
        <v>5042</v>
      </c>
      <c r="D398" s="6" t="s">
        <v>5043</v>
      </c>
      <c r="E398" s="6" t="s">
        <v>9</v>
      </c>
      <c r="F398" s="7">
        <v>0.6</v>
      </c>
      <c r="G398" s="69">
        <f>F398*(1-Скидка_ROXELPRO)</f>
        <v>0.6</v>
      </c>
      <c r="H398" s="68"/>
      <c r="I398" s="69">
        <f>G398*H398</f>
        <v>0</v>
      </c>
    </row>
    <row r="399" spans="1:9">
      <c r="A399" s="127">
        <v>0</v>
      </c>
      <c r="B399" s="181">
        <v>731315</v>
      </c>
      <c r="C399" s="181" t="s">
        <v>5044</v>
      </c>
      <c r="D399" s="6" t="s">
        <v>2429</v>
      </c>
      <c r="E399" s="6" t="s">
        <v>9</v>
      </c>
      <c r="F399" s="7">
        <v>1.1000000000000001</v>
      </c>
      <c r="G399" s="69">
        <f>F399*(1-Скидка_ROXELPRO)</f>
        <v>1.1000000000000001</v>
      </c>
      <c r="H399" s="68"/>
      <c r="I399" s="69">
        <f>G399*H399</f>
        <v>0</v>
      </c>
    </row>
    <row r="400" spans="1:9">
      <c r="A400" s="127">
        <v>0</v>
      </c>
      <c r="B400" s="181">
        <v>731325</v>
      </c>
      <c r="C400" s="181" t="s">
        <v>5045</v>
      </c>
      <c r="D400" s="6" t="s">
        <v>2429</v>
      </c>
      <c r="E400" s="6" t="s">
        <v>9</v>
      </c>
      <c r="F400" s="7">
        <v>1.22</v>
      </c>
      <c r="G400" s="69">
        <f>F400*(1-Скидка_ROXELPRO)</f>
        <v>1.22</v>
      </c>
      <c r="H400" s="68"/>
      <c r="I400" s="69">
        <f>G400*H400</f>
        <v>0</v>
      </c>
    </row>
    <row r="401" spans="1:9" ht="12.5" thickBot="1">
      <c r="A401" s="127"/>
      <c r="B401" s="306" t="s">
        <v>4966</v>
      </c>
      <c r="C401" s="306"/>
      <c r="D401" s="306"/>
      <c r="E401" s="306"/>
      <c r="F401" s="307"/>
      <c r="G401" s="69"/>
      <c r="H401" s="68"/>
      <c r="I401" s="69"/>
    </row>
    <row r="402" spans="1:9">
      <c r="A402" s="127">
        <v>0</v>
      </c>
      <c r="B402" s="181">
        <v>732402</v>
      </c>
      <c r="C402" s="181" t="s">
        <v>4967</v>
      </c>
      <c r="D402" s="6" t="s">
        <v>4972</v>
      </c>
      <c r="E402" s="6" t="s">
        <v>9</v>
      </c>
      <c r="F402" s="7">
        <v>16.649999999999999</v>
      </c>
      <c r="G402" s="69">
        <f t="shared" ref="G402:G407" si="48">F402*(1-Скидка_ROXELPRO)</f>
        <v>16.649999999999999</v>
      </c>
      <c r="H402" s="68"/>
      <c r="I402" s="69">
        <f t="shared" ref="I402:I407" si="49">G402*H402</f>
        <v>0</v>
      </c>
    </row>
    <row r="403" spans="1:9">
      <c r="A403" s="127">
        <v>0</v>
      </c>
      <c r="B403" s="181">
        <v>733311</v>
      </c>
      <c r="C403" s="181" t="s">
        <v>4968</v>
      </c>
      <c r="D403" s="6" t="s">
        <v>3220</v>
      </c>
      <c r="E403" s="6" t="s">
        <v>9</v>
      </c>
      <c r="F403" s="7">
        <v>4.95</v>
      </c>
      <c r="G403" s="69">
        <f t="shared" si="48"/>
        <v>4.95</v>
      </c>
      <c r="H403" s="68"/>
      <c r="I403" s="69">
        <f t="shared" si="49"/>
        <v>0</v>
      </c>
    </row>
    <row r="404" spans="1:9">
      <c r="A404" s="127">
        <v>0</v>
      </c>
      <c r="B404" s="181">
        <v>733371</v>
      </c>
      <c r="C404" s="181" t="s">
        <v>4969</v>
      </c>
      <c r="D404" s="6" t="s">
        <v>3220</v>
      </c>
      <c r="E404" s="6" t="s">
        <v>9</v>
      </c>
      <c r="F404" s="7">
        <v>8.64</v>
      </c>
      <c r="G404" s="69">
        <f t="shared" si="48"/>
        <v>8.64</v>
      </c>
      <c r="H404" s="68"/>
      <c r="I404" s="69">
        <f t="shared" si="49"/>
        <v>0</v>
      </c>
    </row>
    <row r="405" spans="1:9">
      <c r="A405" s="127">
        <v>0</v>
      </c>
      <c r="B405" s="181">
        <v>733381</v>
      </c>
      <c r="C405" s="181" t="s">
        <v>4973</v>
      </c>
      <c r="D405" s="6" t="s">
        <v>3220</v>
      </c>
      <c r="E405" s="6" t="s">
        <v>9</v>
      </c>
      <c r="F405" s="7">
        <v>9.6</v>
      </c>
      <c r="G405" s="69">
        <f t="shared" si="48"/>
        <v>9.6</v>
      </c>
      <c r="H405" s="68"/>
      <c r="I405" s="69">
        <f t="shared" si="49"/>
        <v>0</v>
      </c>
    </row>
    <row r="406" spans="1:9">
      <c r="A406" s="127">
        <v>0</v>
      </c>
      <c r="B406" s="181">
        <v>733722</v>
      </c>
      <c r="C406" s="181" t="s">
        <v>4981</v>
      </c>
      <c r="D406" s="6" t="s">
        <v>4982</v>
      </c>
      <c r="E406" s="6" t="s">
        <v>9</v>
      </c>
      <c r="F406" s="7">
        <v>1.17</v>
      </c>
      <c r="G406" s="69">
        <f t="shared" si="48"/>
        <v>1.17</v>
      </c>
      <c r="H406" s="68"/>
      <c r="I406" s="69">
        <f t="shared" si="49"/>
        <v>0</v>
      </c>
    </row>
    <row r="407" spans="1:9">
      <c r="A407" s="127">
        <v>0</v>
      </c>
      <c r="B407" s="181">
        <v>733800</v>
      </c>
      <c r="C407" s="181" t="s">
        <v>4970</v>
      </c>
      <c r="D407" s="6" t="s">
        <v>4971</v>
      </c>
      <c r="E407" s="6" t="s">
        <v>9</v>
      </c>
      <c r="F407" s="7">
        <v>0.99</v>
      </c>
      <c r="G407" s="69">
        <f t="shared" si="48"/>
        <v>0.99</v>
      </c>
      <c r="H407" s="68"/>
      <c r="I407" s="69">
        <f t="shared" si="49"/>
        <v>0</v>
      </c>
    </row>
    <row r="408" spans="1:9" ht="12.5" thickBot="1">
      <c r="A408" s="226"/>
      <c r="B408" s="306" t="s">
        <v>102</v>
      </c>
      <c r="C408" s="306"/>
      <c r="D408" s="306"/>
      <c r="E408" s="306"/>
      <c r="F408" s="307"/>
      <c r="G408" s="84"/>
      <c r="H408" s="93"/>
      <c r="I408" s="84"/>
    </row>
    <row r="409" spans="1:9" ht="12.5" thickBot="1">
      <c r="A409" s="127"/>
      <c r="B409" s="306" t="s">
        <v>3607</v>
      </c>
      <c r="C409" s="306"/>
      <c r="D409" s="306"/>
      <c r="E409" s="306"/>
      <c r="F409" s="307"/>
      <c r="G409" s="69"/>
      <c r="H409" s="68"/>
      <c r="I409" s="69"/>
    </row>
    <row r="410" spans="1:9">
      <c r="A410" s="127">
        <v>0</v>
      </c>
      <c r="B410" s="128">
        <v>911211</v>
      </c>
      <c r="C410" s="4" t="s">
        <v>4713</v>
      </c>
      <c r="D410" s="4" t="s">
        <v>4714</v>
      </c>
      <c r="E410" s="4" t="s">
        <v>9</v>
      </c>
      <c r="F410" s="5">
        <v>0.19</v>
      </c>
      <c r="G410" s="69">
        <f>F410*(1-Скидка_ROXELPRO)</f>
        <v>0.19</v>
      </c>
      <c r="H410" s="68"/>
      <c r="I410" s="69">
        <f>G410*H410</f>
        <v>0</v>
      </c>
    </row>
    <row r="411" spans="1:9">
      <c r="A411" s="127">
        <v>0</v>
      </c>
      <c r="B411" s="128">
        <v>911231</v>
      </c>
      <c r="C411" s="4" t="s">
        <v>4715</v>
      </c>
      <c r="D411" s="4" t="s">
        <v>4714</v>
      </c>
      <c r="E411" s="4" t="s">
        <v>9</v>
      </c>
      <c r="F411" s="5">
        <v>0.16</v>
      </c>
      <c r="G411" s="69">
        <f>F411*(1-Скидка_ROXELPRO)</f>
        <v>0.16</v>
      </c>
      <c r="H411" s="68"/>
      <c r="I411" s="69">
        <f>G411*H411</f>
        <v>0</v>
      </c>
    </row>
    <row r="412" spans="1:9">
      <c r="A412" s="127">
        <v>0</v>
      </c>
      <c r="B412" s="128">
        <v>912223</v>
      </c>
      <c r="C412" s="4" t="s">
        <v>3332</v>
      </c>
      <c r="D412" s="4" t="s">
        <v>2448</v>
      </c>
      <c r="E412" s="4" t="s">
        <v>2449</v>
      </c>
      <c r="F412" s="5">
        <v>68.150000000000006</v>
      </c>
      <c r="G412" s="69">
        <f>F412*(1-Скидка_ROXELPRO)</f>
        <v>68.150000000000006</v>
      </c>
      <c r="H412" s="68"/>
      <c r="I412" s="69">
        <f>G412*H412</f>
        <v>0</v>
      </c>
    </row>
    <row r="413" spans="1:9">
      <c r="A413" s="127">
        <v>0</v>
      </c>
      <c r="B413" s="128">
        <v>913213</v>
      </c>
      <c r="C413" s="4" t="s">
        <v>4688</v>
      </c>
      <c r="D413" s="4" t="s">
        <v>2448</v>
      </c>
      <c r="E413" s="4" t="s">
        <v>2449</v>
      </c>
      <c r="F413" s="5">
        <v>61.32</v>
      </c>
      <c r="G413" s="69">
        <f>F413*(1-Скидка_ROXELPRO)</f>
        <v>61.32</v>
      </c>
      <c r="H413" s="68"/>
      <c r="I413" s="69">
        <f t="shared" si="47"/>
        <v>0</v>
      </c>
    </row>
    <row r="414" spans="1:9">
      <c r="A414" s="127">
        <v>0</v>
      </c>
      <c r="B414" s="128">
        <v>913223</v>
      </c>
      <c r="C414" s="4" t="s">
        <v>103</v>
      </c>
      <c r="D414" s="4" t="s">
        <v>2448</v>
      </c>
      <c r="E414" s="4" t="s">
        <v>2449</v>
      </c>
      <c r="F414" s="5">
        <v>55.65</v>
      </c>
      <c r="G414" s="69">
        <f>F414*(1-Скидка_ROXELPRO)</f>
        <v>55.65</v>
      </c>
      <c r="H414" s="68"/>
      <c r="I414" s="69">
        <f t="shared" si="47"/>
        <v>0</v>
      </c>
    </row>
    <row r="415" spans="1:9" ht="12.5" thickBot="1">
      <c r="A415" s="127"/>
      <c r="B415" s="306" t="s">
        <v>3608</v>
      </c>
      <c r="C415" s="306"/>
      <c r="D415" s="306"/>
      <c r="E415" s="306"/>
      <c r="F415" s="307"/>
      <c r="G415" s="69"/>
      <c r="H415" s="68"/>
      <c r="I415" s="69"/>
    </row>
    <row r="416" spans="1:9">
      <c r="A416" s="127">
        <v>0</v>
      </c>
      <c r="B416" s="128">
        <v>921011</v>
      </c>
      <c r="C416" s="4" t="s">
        <v>104</v>
      </c>
      <c r="D416" s="4" t="s">
        <v>2431</v>
      </c>
      <c r="E416" s="4" t="s">
        <v>1840</v>
      </c>
      <c r="F416" s="5">
        <v>42.71</v>
      </c>
      <c r="G416" s="69">
        <f t="shared" ref="G416:G423" si="50">F416*(1-Скидка_ROXELPRO)</f>
        <v>42.71</v>
      </c>
      <c r="H416" s="68"/>
      <c r="I416" s="69">
        <f t="shared" ref="I416:I423" si="51">G416*H416</f>
        <v>0</v>
      </c>
    </row>
    <row r="417" spans="1:9">
      <c r="A417" s="127">
        <v>0</v>
      </c>
      <c r="B417" s="128">
        <v>921012</v>
      </c>
      <c r="C417" s="4" t="s">
        <v>105</v>
      </c>
      <c r="D417" s="4" t="s">
        <v>2431</v>
      </c>
      <c r="E417" s="4" t="s">
        <v>1840</v>
      </c>
      <c r="F417" s="5">
        <v>55.52</v>
      </c>
      <c r="G417" s="69">
        <f t="shared" si="50"/>
        <v>55.52</v>
      </c>
      <c r="H417" s="68"/>
      <c r="I417" s="69">
        <f t="shared" si="51"/>
        <v>0</v>
      </c>
    </row>
    <row r="418" spans="1:9">
      <c r="A418" s="127">
        <v>0</v>
      </c>
      <c r="B418" s="128">
        <v>921013</v>
      </c>
      <c r="C418" s="4" t="s">
        <v>106</v>
      </c>
      <c r="D418" s="4" t="s">
        <v>2431</v>
      </c>
      <c r="E418" s="4" t="s">
        <v>1840</v>
      </c>
      <c r="F418" s="5">
        <v>81.14</v>
      </c>
      <c r="G418" s="69">
        <f t="shared" si="50"/>
        <v>81.14</v>
      </c>
      <c r="H418" s="68"/>
      <c r="I418" s="69">
        <f t="shared" si="51"/>
        <v>0</v>
      </c>
    </row>
    <row r="419" spans="1:9">
      <c r="A419" s="127">
        <v>0</v>
      </c>
      <c r="B419" s="128">
        <v>921014</v>
      </c>
      <c r="C419" s="4" t="s">
        <v>107</v>
      </c>
      <c r="D419" s="4" t="s">
        <v>2418</v>
      </c>
      <c r="E419" s="4" t="s">
        <v>1841</v>
      </c>
      <c r="F419" s="5">
        <v>64.069999999999993</v>
      </c>
      <c r="G419" s="69">
        <f t="shared" si="50"/>
        <v>64.069999999999993</v>
      </c>
      <c r="H419" s="68"/>
      <c r="I419" s="69">
        <f t="shared" si="51"/>
        <v>0</v>
      </c>
    </row>
    <row r="420" spans="1:9">
      <c r="A420" s="127">
        <v>0</v>
      </c>
      <c r="B420" s="128">
        <v>921021</v>
      </c>
      <c r="C420" s="4" t="s">
        <v>108</v>
      </c>
      <c r="D420" s="4" t="s">
        <v>2431</v>
      </c>
      <c r="E420" s="4" t="s">
        <v>1840</v>
      </c>
      <c r="F420" s="5">
        <v>15.81</v>
      </c>
      <c r="G420" s="69">
        <f t="shared" si="50"/>
        <v>15.81</v>
      </c>
      <c r="H420" s="68"/>
      <c r="I420" s="69">
        <f t="shared" si="51"/>
        <v>0</v>
      </c>
    </row>
    <row r="421" spans="1:9">
      <c r="A421" s="127">
        <v>0</v>
      </c>
      <c r="B421" s="128">
        <v>921022</v>
      </c>
      <c r="C421" s="4" t="s">
        <v>109</v>
      </c>
      <c r="D421" s="4" t="s">
        <v>2431</v>
      </c>
      <c r="E421" s="4" t="s">
        <v>1840</v>
      </c>
      <c r="F421" s="5">
        <v>21.36</v>
      </c>
      <c r="G421" s="69">
        <f t="shared" si="50"/>
        <v>21.36</v>
      </c>
      <c r="H421" s="68"/>
      <c r="I421" s="69">
        <f t="shared" si="51"/>
        <v>0</v>
      </c>
    </row>
    <row r="422" spans="1:9">
      <c r="A422" s="127">
        <v>0</v>
      </c>
      <c r="B422" s="128">
        <v>921023</v>
      </c>
      <c r="C422" s="4" t="s">
        <v>110</v>
      </c>
      <c r="D422" s="4" t="s">
        <v>2431</v>
      </c>
      <c r="E422" s="4" t="s">
        <v>1840</v>
      </c>
      <c r="F422" s="5">
        <v>32.47</v>
      </c>
      <c r="G422" s="69">
        <f t="shared" si="50"/>
        <v>32.47</v>
      </c>
      <c r="H422" s="68"/>
      <c r="I422" s="69">
        <f t="shared" si="51"/>
        <v>0</v>
      </c>
    </row>
    <row r="423" spans="1:9">
      <c r="A423" s="127">
        <v>0</v>
      </c>
      <c r="B423" s="128">
        <v>921024</v>
      </c>
      <c r="C423" s="4" t="s">
        <v>111</v>
      </c>
      <c r="D423" s="4" t="s">
        <v>2418</v>
      </c>
      <c r="E423" s="4" t="s">
        <v>1841</v>
      </c>
      <c r="F423" s="5">
        <v>19.239999999999998</v>
      </c>
      <c r="G423" s="69">
        <f t="shared" si="50"/>
        <v>19.239999999999998</v>
      </c>
      <c r="H423" s="68"/>
      <c r="I423" s="69">
        <f t="shared" si="51"/>
        <v>0</v>
      </c>
    </row>
    <row r="424" spans="1:9" ht="12.5" thickBot="1">
      <c r="A424" s="127"/>
      <c r="B424" s="306" t="s">
        <v>5056</v>
      </c>
      <c r="C424" s="306"/>
      <c r="D424" s="306"/>
      <c r="E424" s="306"/>
      <c r="F424" s="307"/>
      <c r="G424" s="69"/>
      <c r="H424" s="68"/>
      <c r="I424" s="69"/>
    </row>
    <row r="425" spans="1:9">
      <c r="A425" s="127">
        <v>0</v>
      </c>
      <c r="B425" s="128">
        <v>932056</v>
      </c>
      <c r="C425" s="4" t="s">
        <v>5057</v>
      </c>
      <c r="D425" s="4" t="s">
        <v>5058</v>
      </c>
      <c r="E425" s="4" t="s">
        <v>70</v>
      </c>
      <c r="F425" s="5">
        <v>54.57</v>
      </c>
      <c r="G425" s="69">
        <f t="shared" ref="G425:G430" si="52">F425*(1-Скидка_ROXELPRO)</f>
        <v>54.57</v>
      </c>
      <c r="H425" s="68"/>
      <c r="I425" s="69">
        <f t="shared" ref="I425:I430" si="53">G425*H425</f>
        <v>0</v>
      </c>
    </row>
    <row r="426" spans="1:9">
      <c r="A426" s="127">
        <v>0</v>
      </c>
      <c r="B426" s="128">
        <v>932058</v>
      </c>
      <c r="C426" s="4" t="s">
        <v>5059</v>
      </c>
      <c r="D426" s="4" t="s">
        <v>5058</v>
      </c>
      <c r="E426" s="4" t="s">
        <v>70</v>
      </c>
      <c r="F426" s="5">
        <v>55.66</v>
      </c>
      <c r="G426" s="69">
        <f t="shared" si="52"/>
        <v>55.66</v>
      </c>
      <c r="H426" s="68"/>
      <c r="I426" s="69">
        <f t="shared" si="53"/>
        <v>0</v>
      </c>
    </row>
    <row r="427" spans="1:9">
      <c r="A427" s="127">
        <v>0</v>
      </c>
      <c r="B427" s="128">
        <v>932066</v>
      </c>
      <c r="C427" s="4" t="s">
        <v>5060</v>
      </c>
      <c r="D427" s="4" t="s">
        <v>5058</v>
      </c>
      <c r="E427" s="4" t="s">
        <v>70</v>
      </c>
      <c r="F427" s="5">
        <v>53.01</v>
      </c>
      <c r="G427" s="69">
        <f t="shared" si="52"/>
        <v>53.01</v>
      </c>
      <c r="H427" s="68"/>
      <c r="I427" s="69">
        <f t="shared" si="53"/>
        <v>0</v>
      </c>
    </row>
    <row r="428" spans="1:9">
      <c r="A428" s="127">
        <v>0</v>
      </c>
      <c r="B428" s="128">
        <v>932068</v>
      </c>
      <c r="C428" s="4" t="s">
        <v>5061</v>
      </c>
      <c r="D428" s="4" t="s">
        <v>5058</v>
      </c>
      <c r="E428" s="4" t="s">
        <v>70</v>
      </c>
      <c r="F428" s="5">
        <v>57.09</v>
      </c>
      <c r="G428" s="69">
        <f t="shared" si="52"/>
        <v>57.09</v>
      </c>
      <c r="H428" s="68"/>
      <c r="I428" s="69">
        <f t="shared" si="53"/>
        <v>0</v>
      </c>
    </row>
    <row r="429" spans="1:9">
      <c r="A429" s="127">
        <v>0</v>
      </c>
      <c r="B429" s="128">
        <v>932096</v>
      </c>
      <c r="C429" s="4" t="s">
        <v>5062</v>
      </c>
      <c r="D429" s="4" t="s">
        <v>2463</v>
      </c>
      <c r="E429" s="4" t="s">
        <v>9</v>
      </c>
      <c r="F429" s="5">
        <v>3.87</v>
      </c>
      <c r="G429" s="69">
        <f t="shared" si="52"/>
        <v>3.87</v>
      </c>
      <c r="H429" s="68"/>
      <c r="I429" s="69">
        <f t="shared" si="53"/>
        <v>0</v>
      </c>
    </row>
    <row r="430" spans="1:9">
      <c r="A430" s="127">
        <v>0</v>
      </c>
      <c r="B430" s="128">
        <v>932098</v>
      </c>
      <c r="C430" s="4" t="s">
        <v>5063</v>
      </c>
      <c r="D430" s="4" t="s">
        <v>2463</v>
      </c>
      <c r="E430" s="4" t="s">
        <v>9</v>
      </c>
      <c r="F430" s="5">
        <v>3.95</v>
      </c>
      <c r="G430" s="69">
        <f t="shared" si="52"/>
        <v>3.95</v>
      </c>
      <c r="H430" s="68"/>
      <c r="I430" s="69">
        <f t="shared" si="53"/>
        <v>0</v>
      </c>
    </row>
    <row r="432" spans="1:9">
      <c r="A432" s="13"/>
      <c r="B432" s="13" t="s">
        <v>112</v>
      </c>
    </row>
    <row r="433" spans="1:3">
      <c r="A433" s="86"/>
      <c r="B433" s="86" t="s">
        <v>2181</v>
      </c>
      <c r="C433" s="87"/>
    </row>
    <row r="434" spans="1:3">
      <c r="A434" s="13"/>
      <c r="B434" s="13" t="s">
        <v>113</v>
      </c>
    </row>
    <row r="435" spans="1:3">
      <c r="A435" s="13"/>
      <c r="B435" s="13" t="s">
        <v>2191</v>
      </c>
    </row>
  </sheetData>
  <autoFilter ref="A7:I435" xr:uid="{F95C1B85-5511-41D3-8F11-F5D94E4D24CB}"/>
  <mergeCells count="48">
    <mergeCell ref="B101:F101"/>
    <mergeCell ref="B211:F211"/>
    <mergeCell ref="B221:F221"/>
    <mergeCell ref="B242:F242"/>
    <mergeCell ref="B253:F253"/>
    <mergeCell ref="B178:F178"/>
    <mergeCell ref="B2:F2"/>
    <mergeCell ref="B3:F3"/>
    <mergeCell ref="B8:F8"/>
    <mergeCell ref="B9:F9"/>
    <mergeCell ref="B15:F15"/>
    <mergeCell ref="B31:F31"/>
    <mergeCell ref="B46:F46"/>
    <mergeCell ref="B53:F53"/>
    <mergeCell ref="B58:F58"/>
    <mergeCell ref="B65:F65"/>
    <mergeCell ref="B35:F35"/>
    <mergeCell ref="B99:F99"/>
    <mergeCell ref="B415:F415"/>
    <mergeCell ref="B82:F82"/>
    <mergeCell ref="B106:F106"/>
    <mergeCell ref="B112:F112"/>
    <mergeCell ref="B113:F113"/>
    <mergeCell ref="B119:F119"/>
    <mergeCell ref="B116:F116"/>
    <mergeCell ref="B124:F124"/>
    <mergeCell ref="B140:F140"/>
    <mergeCell ref="B150:F150"/>
    <mergeCell ref="B153:F153"/>
    <mergeCell ref="B177:F177"/>
    <mergeCell ref="B254:F254"/>
    <mergeCell ref="B280:F280"/>
    <mergeCell ref="B283:F283"/>
    <mergeCell ref="B424:F424"/>
    <mergeCell ref="B409:F409"/>
    <mergeCell ref="B304:F304"/>
    <mergeCell ref="B305:F305"/>
    <mergeCell ref="B315:F315"/>
    <mergeCell ref="B319:F319"/>
    <mergeCell ref="B334:F334"/>
    <mergeCell ref="B354:F354"/>
    <mergeCell ref="B369:F369"/>
    <mergeCell ref="B368:F368"/>
    <mergeCell ref="B382:F382"/>
    <mergeCell ref="B408:F408"/>
    <mergeCell ref="B396:F396"/>
    <mergeCell ref="B401:F401"/>
    <mergeCell ref="B397:F397"/>
  </mergeCells>
  <hyperlinks>
    <hyperlink ref="D6" location="Содержание!A1" display="Содержание" xr:uid="{DD043910-3AB2-4617-9373-696D5EA8E41A}"/>
  </hyperlinks>
  <pageMargins left="0.31496062992125984" right="0.11811023622047245" top="0.55118110236220474" bottom="0.35433070866141736" header="0.31496062992125984" footer="0.31496062992125984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430"/>
  <sheetViews>
    <sheetView workbookViewId="0">
      <pane xSplit="4" ySplit="7" topLeftCell="E8" activePane="bottomRight" state="frozen"/>
      <selection activeCell="B1" sqref="B1"/>
      <selection pane="topRight" activeCell="E1" sqref="E1"/>
      <selection pane="bottomLeft" activeCell="B7" sqref="B7"/>
      <selection pane="bottomRight" activeCell="D10" sqref="D10"/>
    </sheetView>
  </sheetViews>
  <sheetFormatPr defaultColWidth="9.1796875" defaultRowHeight="12" outlineLevelCol="1"/>
  <cols>
    <col min="1" max="1" width="7.7265625" style="1" hidden="1" customWidth="1" outlineLevel="1"/>
    <col min="2" max="2" width="10" style="1" customWidth="1" collapsed="1"/>
    <col min="3" max="3" width="7.81640625" style="1" customWidth="1"/>
    <col min="4" max="4" width="66.26953125" style="1" customWidth="1"/>
    <col min="5" max="5" width="10.7265625" style="1" customWidth="1"/>
    <col min="6" max="6" width="7" style="1" customWidth="1"/>
    <col min="7" max="7" width="8.1796875" style="1" customWidth="1"/>
    <col min="8" max="10" width="9.1796875" style="1" customWidth="1" outlineLevel="1"/>
    <col min="11" max="11" width="2.1796875" style="1" customWidth="1"/>
    <col min="12" max="16384" width="9.1796875" style="1"/>
  </cols>
  <sheetData>
    <row r="2" spans="1:12" ht="15.5">
      <c r="B2" s="300" t="s">
        <v>0</v>
      </c>
      <c r="C2" s="300"/>
      <c r="D2" s="300"/>
      <c r="E2" s="300"/>
      <c r="F2" s="300"/>
      <c r="G2" s="300"/>
    </row>
    <row r="3" spans="1:12" ht="15.5">
      <c r="B3" s="300" t="s">
        <v>3741</v>
      </c>
      <c r="C3" s="300"/>
      <c r="D3" s="300"/>
      <c r="E3" s="300"/>
      <c r="F3" s="300"/>
      <c r="G3" s="300"/>
    </row>
    <row r="4" spans="1:12">
      <c r="G4" s="2"/>
      <c r="I4" s="50"/>
    </row>
    <row r="5" spans="1:12">
      <c r="B5" s="1" t="s">
        <v>3641</v>
      </c>
      <c r="G5" s="2"/>
      <c r="I5" s="50" t="s">
        <v>1885</v>
      </c>
      <c r="J5" s="51">
        <v>0</v>
      </c>
    </row>
    <row r="6" spans="1:12" ht="15" thickBot="1">
      <c r="B6" s="1" t="s">
        <v>1</v>
      </c>
      <c r="E6" s="46" t="s">
        <v>2011</v>
      </c>
      <c r="I6" s="50" t="s">
        <v>1886</v>
      </c>
      <c r="J6" s="39">
        <f>SUM(J8:J418)</f>
        <v>0</v>
      </c>
    </row>
    <row r="7" spans="1:12" ht="24.5" thickBot="1">
      <c r="A7" s="60" t="s">
        <v>3140</v>
      </c>
      <c r="B7" s="125" t="s">
        <v>2201</v>
      </c>
      <c r="C7" s="29" t="s">
        <v>2</v>
      </c>
      <c r="D7" s="29" t="s">
        <v>3</v>
      </c>
      <c r="E7" s="29" t="s">
        <v>4</v>
      </c>
      <c r="F7" s="29" t="s">
        <v>5</v>
      </c>
      <c r="G7" s="29" t="s">
        <v>6</v>
      </c>
      <c r="H7" s="63" t="s">
        <v>1887</v>
      </c>
      <c r="I7" s="63" t="s">
        <v>1888</v>
      </c>
      <c r="J7" s="64" t="s">
        <v>1889</v>
      </c>
    </row>
    <row r="8" spans="1:12" ht="12.5" thickBot="1">
      <c r="A8" s="6"/>
      <c r="B8" s="312" t="s">
        <v>2226</v>
      </c>
      <c r="C8" s="312"/>
      <c r="D8" s="312"/>
      <c r="E8" s="312"/>
      <c r="F8" s="312"/>
      <c r="G8" s="313"/>
      <c r="H8" s="92"/>
      <c r="I8" s="93"/>
      <c r="J8" s="84"/>
    </row>
    <row r="9" spans="1:12">
      <c r="A9" s="127">
        <v>0</v>
      </c>
      <c r="B9" s="95"/>
      <c r="C9" s="3">
        <v>105144</v>
      </c>
      <c r="D9" s="3" t="s">
        <v>4961</v>
      </c>
      <c r="E9" s="3" t="s">
        <v>2174</v>
      </c>
      <c r="F9" s="3" t="s">
        <v>9</v>
      </c>
      <c r="G9" s="5">
        <v>0.82</v>
      </c>
      <c r="H9" s="69">
        <f>G9*(1-Скидка_ROXELPRO_Ind)</f>
        <v>0.82</v>
      </c>
      <c r="I9" s="68"/>
      <c r="J9" s="69">
        <f>H9*I9</f>
        <v>0</v>
      </c>
      <c r="L9" s="91"/>
    </row>
    <row r="10" spans="1:12">
      <c r="A10" s="127">
        <v>0</v>
      </c>
      <c r="B10" s="95"/>
      <c r="C10" s="3">
        <v>105243</v>
      </c>
      <c r="D10" s="3" t="s">
        <v>2937</v>
      </c>
      <c r="E10" s="3" t="s">
        <v>2174</v>
      </c>
      <c r="F10" s="3" t="s">
        <v>9</v>
      </c>
      <c r="G10" s="5">
        <v>0.63</v>
      </c>
      <c r="H10" s="69">
        <f>G10*(1-Скидка_ROXELPRO_Ind)</f>
        <v>0.63</v>
      </c>
      <c r="I10" s="68"/>
      <c r="J10" s="69">
        <f>H10*I10</f>
        <v>0</v>
      </c>
    </row>
    <row r="11" spans="1:12">
      <c r="A11" s="127">
        <v>0</v>
      </c>
      <c r="B11" s="95"/>
      <c r="C11" s="3">
        <v>105245</v>
      </c>
      <c r="D11" s="3" t="s">
        <v>2940</v>
      </c>
      <c r="E11" s="3" t="s">
        <v>2174</v>
      </c>
      <c r="F11" s="3" t="s">
        <v>9</v>
      </c>
      <c r="G11" s="5">
        <v>0.67</v>
      </c>
      <c r="H11" s="69">
        <f>G11*(1-Скидка_ROXELPRO_Ind)</f>
        <v>0.67</v>
      </c>
      <c r="I11" s="68"/>
      <c r="J11" s="69">
        <f>H11*I11</f>
        <v>0</v>
      </c>
    </row>
    <row r="12" spans="1:12">
      <c r="A12" s="127">
        <v>0</v>
      </c>
      <c r="B12" s="95"/>
      <c r="C12" s="3">
        <v>105247</v>
      </c>
      <c r="D12" s="3" t="s">
        <v>2941</v>
      </c>
      <c r="E12" s="3" t="s">
        <v>2174</v>
      </c>
      <c r="F12" s="3" t="s">
        <v>9</v>
      </c>
      <c r="G12" s="5">
        <v>0.78</v>
      </c>
      <c r="H12" s="69">
        <f>G12*(1-Скидка_ROXELPRO_Ind)</f>
        <v>0.78</v>
      </c>
      <c r="I12" s="68"/>
      <c r="J12" s="69">
        <f>H12*I12</f>
        <v>0</v>
      </c>
    </row>
    <row r="13" spans="1:12">
      <c r="A13" s="127">
        <v>0</v>
      </c>
      <c r="B13" s="95"/>
      <c r="C13" s="3">
        <v>105248</v>
      </c>
      <c r="D13" s="3" t="s">
        <v>2942</v>
      </c>
      <c r="E13" s="3" t="s">
        <v>2174</v>
      </c>
      <c r="F13" s="3" t="s">
        <v>9</v>
      </c>
      <c r="G13" s="5">
        <v>0.79</v>
      </c>
      <c r="H13" s="69">
        <f>G13*(1-Скидка_ROXELPRO_Ind)</f>
        <v>0.79</v>
      </c>
      <c r="I13" s="68"/>
      <c r="J13" s="69">
        <f>H13*I13</f>
        <v>0</v>
      </c>
    </row>
    <row r="14" spans="1:12">
      <c r="A14" s="127">
        <v>0</v>
      </c>
      <c r="C14" s="3">
        <v>105343</v>
      </c>
      <c r="D14" s="3" t="s">
        <v>3124</v>
      </c>
      <c r="E14" s="3" t="s">
        <v>2174</v>
      </c>
      <c r="F14" s="3" t="s">
        <v>9</v>
      </c>
      <c r="G14" s="5">
        <v>0.63</v>
      </c>
      <c r="H14" s="69">
        <f t="shared" ref="H14:H102" si="0">G14*(1-Скидка_ROXELPRO_Ind)</f>
        <v>0.63</v>
      </c>
      <c r="I14" s="68"/>
      <c r="J14" s="69">
        <f t="shared" ref="J14:J24" si="1">H14*I14</f>
        <v>0</v>
      </c>
    </row>
    <row r="15" spans="1:12">
      <c r="A15" s="127">
        <v>0</v>
      </c>
      <c r="B15" s="91"/>
      <c r="C15" s="3">
        <v>105344</v>
      </c>
      <c r="D15" s="3" t="s">
        <v>4860</v>
      </c>
      <c r="E15" s="3" t="s">
        <v>2174</v>
      </c>
      <c r="F15" s="3" t="s">
        <v>9</v>
      </c>
      <c r="G15" s="5">
        <v>0.63</v>
      </c>
      <c r="H15" s="69">
        <f t="shared" ref="H15" si="2">G15*(1-Скидка_ROXELPRO_Ind)</f>
        <v>0.63</v>
      </c>
      <c r="I15" s="68"/>
      <c r="J15" s="69">
        <f t="shared" ref="J15" si="3">H15*I15</f>
        <v>0</v>
      </c>
    </row>
    <row r="16" spans="1:12">
      <c r="A16" s="127">
        <v>0</v>
      </c>
      <c r="C16" s="3">
        <v>105345</v>
      </c>
      <c r="D16" s="3" t="s">
        <v>3141</v>
      </c>
      <c r="E16" s="3" t="s">
        <v>2174</v>
      </c>
      <c r="F16" s="3" t="s">
        <v>9</v>
      </c>
      <c r="G16" s="5">
        <v>0.67</v>
      </c>
      <c r="H16" s="69">
        <f>G16*(1-Скидка_ROXELPRO_Ind)</f>
        <v>0.67</v>
      </c>
      <c r="I16" s="68"/>
      <c r="J16" s="69">
        <f>H16*I16</f>
        <v>0</v>
      </c>
    </row>
    <row r="17" spans="1:11">
      <c r="A17" s="127">
        <v>0</v>
      </c>
      <c r="C17" s="3">
        <v>105347</v>
      </c>
      <c r="D17" s="3" t="s">
        <v>3142</v>
      </c>
      <c r="E17" s="3" t="s">
        <v>2174</v>
      </c>
      <c r="F17" s="3" t="s">
        <v>9</v>
      </c>
      <c r="G17" s="5">
        <v>0.72</v>
      </c>
      <c r="H17" s="69">
        <f>G17*(1-Скидка_ROXELPRO_Ind)</f>
        <v>0.72</v>
      </c>
      <c r="I17" s="68"/>
      <c r="J17" s="69">
        <f>H17*I17</f>
        <v>0</v>
      </c>
    </row>
    <row r="18" spans="1:11">
      <c r="A18" s="127">
        <v>0</v>
      </c>
      <c r="C18" s="3">
        <v>105348</v>
      </c>
      <c r="D18" s="3" t="s">
        <v>3143</v>
      </c>
      <c r="E18" s="3" t="s">
        <v>2174</v>
      </c>
      <c r="F18" s="3" t="s">
        <v>9</v>
      </c>
      <c r="G18" s="5">
        <v>0.79</v>
      </c>
      <c r="H18" s="69">
        <f>G18*(1-Скидка_ROXELPRO_Ind)</f>
        <v>0.79</v>
      </c>
      <c r="I18" s="68"/>
      <c r="J18" s="69">
        <f>H18*I18</f>
        <v>0</v>
      </c>
    </row>
    <row r="19" spans="1:11">
      <c r="A19" s="127">
        <v>0</v>
      </c>
      <c r="C19" s="3">
        <v>105355</v>
      </c>
      <c r="D19" s="3" t="s">
        <v>3144</v>
      </c>
      <c r="E19" s="3" t="s">
        <v>2939</v>
      </c>
      <c r="F19" s="3" t="s">
        <v>9</v>
      </c>
      <c r="G19" s="5">
        <v>1.07</v>
      </c>
      <c r="H19" s="69">
        <f>G19*(1-Скидка_ROXELPRO_Ind)</f>
        <v>1.07</v>
      </c>
      <c r="I19" s="68"/>
      <c r="J19" s="69">
        <f>H19*I19</f>
        <v>0</v>
      </c>
    </row>
    <row r="20" spans="1:11">
      <c r="A20" s="127">
        <v>0</v>
      </c>
      <c r="C20" s="3">
        <v>105366</v>
      </c>
      <c r="D20" s="3" t="s">
        <v>3145</v>
      </c>
      <c r="E20" s="3" t="s">
        <v>2227</v>
      </c>
      <c r="F20" s="3" t="s">
        <v>9</v>
      </c>
      <c r="G20" s="5">
        <v>1.24</v>
      </c>
      <c r="H20" s="69">
        <f t="shared" si="0"/>
        <v>1.24</v>
      </c>
      <c r="I20" s="68"/>
      <c r="J20" s="69">
        <f t="shared" si="1"/>
        <v>0</v>
      </c>
    </row>
    <row r="21" spans="1:11">
      <c r="A21" s="127">
        <v>0</v>
      </c>
      <c r="C21" s="3">
        <v>105369</v>
      </c>
      <c r="D21" s="3" t="s">
        <v>3146</v>
      </c>
      <c r="E21" s="3" t="s">
        <v>2227</v>
      </c>
      <c r="F21" s="3" t="s">
        <v>9</v>
      </c>
      <c r="G21" s="5">
        <v>1.33</v>
      </c>
      <c r="H21" s="69">
        <f>G21*(1-Скидка_ROXELPRO_Ind)</f>
        <v>1.33</v>
      </c>
      <c r="I21" s="68"/>
      <c r="J21" s="69">
        <f>H21*I21</f>
        <v>0</v>
      </c>
    </row>
    <row r="22" spans="1:11">
      <c r="A22" s="127">
        <v>0</v>
      </c>
      <c r="C22" s="3">
        <v>105376</v>
      </c>
      <c r="D22" s="3" t="s">
        <v>3147</v>
      </c>
      <c r="E22" s="3" t="s">
        <v>2228</v>
      </c>
      <c r="F22" s="3" t="s">
        <v>9</v>
      </c>
      <c r="G22" s="5">
        <v>1.97</v>
      </c>
      <c r="H22" s="69">
        <f>G22*(1-Скидка_ROXELPRO_Ind)</f>
        <v>1.97</v>
      </c>
      <c r="I22" s="68"/>
      <c r="J22" s="69">
        <f>H22*I22</f>
        <v>0</v>
      </c>
    </row>
    <row r="23" spans="1:11">
      <c r="A23" s="127">
        <v>0</v>
      </c>
      <c r="B23" s="91"/>
      <c r="C23" s="3">
        <v>105377</v>
      </c>
      <c r="D23" s="3" t="s">
        <v>3738</v>
      </c>
      <c r="E23" s="3" t="s">
        <v>2228</v>
      </c>
      <c r="F23" s="3" t="s">
        <v>9</v>
      </c>
      <c r="G23" s="5">
        <v>1.97</v>
      </c>
      <c r="H23" s="69">
        <f>G23*(1-Скидка_ROXELPRO_Ind)</f>
        <v>1.97</v>
      </c>
      <c r="I23" s="68"/>
      <c r="J23" s="69">
        <f>H23*I23</f>
        <v>0</v>
      </c>
    </row>
    <row r="24" spans="1:11">
      <c r="A24" s="127">
        <v>0</v>
      </c>
      <c r="C24" s="3">
        <v>105378</v>
      </c>
      <c r="D24" s="3" t="s">
        <v>3148</v>
      </c>
      <c r="E24" s="3" t="s">
        <v>2228</v>
      </c>
      <c r="F24" s="3" t="s">
        <v>9</v>
      </c>
      <c r="G24" s="5">
        <v>1.78</v>
      </c>
      <c r="H24" s="69">
        <f t="shared" si="0"/>
        <v>1.78</v>
      </c>
      <c r="I24" s="68"/>
      <c r="J24" s="69">
        <f t="shared" si="1"/>
        <v>0</v>
      </c>
    </row>
    <row r="25" spans="1:11">
      <c r="A25" s="127">
        <v>0</v>
      </c>
      <c r="C25" s="3">
        <v>105410</v>
      </c>
      <c r="D25" s="3" t="s">
        <v>3304</v>
      </c>
      <c r="E25" s="3" t="s">
        <v>2197</v>
      </c>
      <c r="F25" s="3" t="s">
        <v>9</v>
      </c>
      <c r="G25" s="5">
        <v>5.61</v>
      </c>
      <c r="H25" s="69">
        <f t="shared" ref="H25:H33" si="4">G25*(1-Скидка_ROXELPRO_Ind)</f>
        <v>5.61</v>
      </c>
      <c r="I25" s="68"/>
      <c r="J25" s="69">
        <f t="shared" ref="J25:J33" si="5">H25*I25</f>
        <v>0</v>
      </c>
    </row>
    <row r="26" spans="1:11">
      <c r="A26" s="127">
        <v>0</v>
      </c>
      <c r="C26" s="3">
        <v>105543</v>
      </c>
      <c r="D26" s="3" t="s">
        <v>2938</v>
      </c>
      <c r="E26" s="3" t="s">
        <v>2174</v>
      </c>
      <c r="F26" s="3" t="s">
        <v>9</v>
      </c>
      <c r="G26" s="5">
        <v>0.63</v>
      </c>
      <c r="H26" s="69">
        <f t="shared" si="4"/>
        <v>0.63</v>
      </c>
      <c r="I26" s="68"/>
      <c r="J26" s="69">
        <f t="shared" si="5"/>
        <v>0</v>
      </c>
    </row>
    <row r="27" spans="1:11">
      <c r="A27" s="127">
        <v>0</v>
      </c>
      <c r="B27" s="91"/>
      <c r="C27" s="3">
        <v>105610</v>
      </c>
      <c r="D27" s="3" t="s">
        <v>3739</v>
      </c>
      <c r="E27" s="3" t="s">
        <v>2197</v>
      </c>
      <c r="F27" s="3" t="s">
        <v>9</v>
      </c>
      <c r="G27" s="5">
        <v>6.48</v>
      </c>
      <c r="H27" s="69">
        <f t="shared" ref="H27" si="6">G27*(1-Скидка_ROXELPRO_Ind)</f>
        <v>6.48</v>
      </c>
      <c r="I27" s="68"/>
      <c r="J27" s="69">
        <f t="shared" ref="J27" si="7">H27*I27</f>
        <v>0</v>
      </c>
    </row>
    <row r="28" spans="1:11">
      <c r="A28" s="127">
        <v>0</v>
      </c>
      <c r="C28" s="3">
        <v>105643</v>
      </c>
      <c r="D28" s="3" t="s">
        <v>3191</v>
      </c>
      <c r="E28" s="3" t="s">
        <v>2174</v>
      </c>
      <c r="F28" s="3" t="s">
        <v>9</v>
      </c>
      <c r="G28" s="5">
        <v>0.7</v>
      </c>
      <c r="H28" s="69">
        <f t="shared" si="4"/>
        <v>0.7</v>
      </c>
      <c r="I28" s="68"/>
      <c r="J28" s="69">
        <f t="shared" si="5"/>
        <v>0</v>
      </c>
      <c r="K28" s="91"/>
    </row>
    <row r="29" spans="1:11">
      <c r="A29" s="127">
        <v>0</v>
      </c>
      <c r="C29" s="3">
        <v>108249</v>
      </c>
      <c r="D29" s="3" t="s">
        <v>3192</v>
      </c>
      <c r="E29" s="3" t="s">
        <v>2228</v>
      </c>
      <c r="F29" s="3" t="s">
        <v>9</v>
      </c>
      <c r="G29" s="5">
        <v>1.1399999999999999</v>
      </c>
      <c r="H29" s="69">
        <f t="shared" si="4"/>
        <v>1.1399999999999999</v>
      </c>
      <c r="I29" s="68"/>
      <c r="J29" s="69">
        <f t="shared" si="5"/>
        <v>0</v>
      </c>
      <c r="K29" s="91"/>
    </row>
    <row r="30" spans="1:11">
      <c r="A30" s="127">
        <v>0</v>
      </c>
      <c r="C30" s="3">
        <v>108349</v>
      </c>
      <c r="D30" s="3" t="s">
        <v>3149</v>
      </c>
      <c r="E30" s="3" t="s">
        <v>2228</v>
      </c>
      <c r="F30" s="3" t="s">
        <v>9</v>
      </c>
      <c r="G30" s="5">
        <v>1.1399999999999999</v>
      </c>
      <c r="H30" s="69">
        <f t="shared" si="4"/>
        <v>1.1399999999999999</v>
      </c>
      <c r="I30" s="68"/>
      <c r="J30" s="69">
        <f t="shared" si="5"/>
        <v>0</v>
      </c>
    </row>
    <row r="31" spans="1:11">
      <c r="A31" s="127">
        <v>0</v>
      </c>
      <c r="C31" s="3">
        <v>108369</v>
      </c>
      <c r="D31" s="3" t="s">
        <v>3150</v>
      </c>
      <c r="E31" s="3" t="s">
        <v>2229</v>
      </c>
      <c r="F31" s="3" t="s">
        <v>9</v>
      </c>
      <c r="G31" s="5">
        <v>2.06</v>
      </c>
      <c r="H31" s="69">
        <f t="shared" si="4"/>
        <v>2.06</v>
      </c>
      <c r="I31" s="68"/>
      <c r="J31" s="69">
        <f t="shared" si="5"/>
        <v>0</v>
      </c>
    </row>
    <row r="32" spans="1:11">
      <c r="A32" s="127">
        <v>0</v>
      </c>
      <c r="C32" s="3">
        <v>108379</v>
      </c>
      <c r="D32" s="3" t="s">
        <v>3151</v>
      </c>
      <c r="E32" s="3" t="s">
        <v>2230</v>
      </c>
      <c r="F32" s="3" t="s">
        <v>9</v>
      </c>
      <c r="G32" s="5">
        <v>3.68</v>
      </c>
      <c r="H32" s="69">
        <f t="shared" si="4"/>
        <v>3.68</v>
      </c>
      <c r="I32" s="68"/>
      <c r="J32" s="69">
        <f t="shared" si="5"/>
        <v>0</v>
      </c>
    </row>
    <row r="33" spans="1:10">
      <c r="A33" s="127">
        <v>0</v>
      </c>
      <c r="C33" s="3">
        <v>108549</v>
      </c>
      <c r="D33" s="3" t="s">
        <v>3305</v>
      </c>
      <c r="E33" s="3" t="s">
        <v>2228</v>
      </c>
      <c r="F33" s="3" t="s">
        <v>9</v>
      </c>
      <c r="G33" s="5">
        <v>1.06</v>
      </c>
      <c r="H33" s="69">
        <f t="shared" si="4"/>
        <v>1.06</v>
      </c>
      <c r="I33" s="68"/>
      <c r="J33" s="69">
        <f t="shared" si="5"/>
        <v>0</v>
      </c>
    </row>
    <row r="34" spans="1:10">
      <c r="A34" s="127">
        <v>0</v>
      </c>
      <c r="B34" s="223"/>
      <c r="C34" s="3">
        <v>108749</v>
      </c>
      <c r="D34" s="3" t="s">
        <v>4634</v>
      </c>
      <c r="E34" s="3" t="s">
        <v>2228</v>
      </c>
      <c r="F34" s="3" t="s">
        <v>9</v>
      </c>
      <c r="G34" s="5">
        <v>1.1100000000000001</v>
      </c>
      <c r="H34" s="69">
        <f t="shared" ref="H34:H36" si="8">G34*(1-Скидка_ROXELPRO_Ind)</f>
        <v>1.1100000000000001</v>
      </c>
      <c r="I34" s="68"/>
      <c r="J34" s="69">
        <f t="shared" ref="J34:J36" si="9">H34*I34</f>
        <v>0</v>
      </c>
    </row>
    <row r="35" spans="1:10">
      <c r="A35" s="127">
        <v>0</v>
      </c>
      <c r="B35" s="223"/>
      <c r="C35" s="3">
        <v>108750</v>
      </c>
      <c r="D35" s="3" t="s">
        <v>4990</v>
      </c>
      <c r="E35" s="3" t="s">
        <v>2228</v>
      </c>
      <c r="F35" s="3" t="s">
        <v>9</v>
      </c>
      <c r="G35" s="5">
        <v>1.1100000000000001</v>
      </c>
      <c r="H35" s="69">
        <f t="shared" ref="H35" si="10">G35*(1-Скидка_ROXELPRO_Ind)</f>
        <v>1.1100000000000001</v>
      </c>
      <c r="I35" s="68"/>
      <c r="J35" s="69">
        <f t="shared" ref="J35" si="11">H35*I35</f>
        <v>0</v>
      </c>
    </row>
    <row r="36" spans="1:10">
      <c r="A36" s="127">
        <v>0</v>
      </c>
      <c r="B36" s="223"/>
      <c r="C36" s="3">
        <v>108769</v>
      </c>
      <c r="D36" s="3" t="s">
        <v>4635</v>
      </c>
      <c r="E36" s="3" t="s">
        <v>2229</v>
      </c>
      <c r="F36" s="3" t="s">
        <v>9</v>
      </c>
      <c r="G36" s="5">
        <v>2.16</v>
      </c>
      <c r="H36" s="69">
        <f t="shared" si="8"/>
        <v>2.16</v>
      </c>
      <c r="I36" s="68"/>
      <c r="J36" s="69">
        <f t="shared" si="9"/>
        <v>0</v>
      </c>
    </row>
    <row r="37" spans="1:10" ht="12.5" thickBot="1">
      <c r="A37" s="127">
        <v>0</v>
      </c>
      <c r="B37" s="91"/>
      <c r="C37" s="41">
        <v>108770</v>
      </c>
      <c r="D37" s="41" t="s">
        <v>4861</v>
      </c>
      <c r="E37" s="41" t="s">
        <v>2229</v>
      </c>
      <c r="F37" s="41" t="s">
        <v>9</v>
      </c>
      <c r="G37" s="90">
        <v>2.16</v>
      </c>
      <c r="H37" s="69">
        <f t="shared" ref="H37" si="12">G37*(1-Скидка_ROXELPRO_Ind)</f>
        <v>2.16</v>
      </c>
      <c r="I37" s="68"/>
      <c r="J37" s="69">
        <f t="shared" ref="J37" si="13">H37*I37</f>
        <v>0</v>
      </c>
    </row>
    <row r="38" spans="1:10" ht="12.5" thickBot="1">
      <c r="A38" s="127"/>
      <c r="B38" s="312" t="s">
        <v>2231</v>
      </c>
      <c r="C38" s="312"/>
      <c r="D38" s="312"/>
      <c r="E38" s="312"/>
      <c r="F38" s="312"/>
      <c r="G38" s="313"/>
      <c r="H38" s="69"/>
      <c r="I38" s="68"/>
      <c r="J38" s="69"/>
    </row>
    <row r="39" spans="1:10">
      <c r="A39" s="127">
        <v>0</v>
      </c>
      <c r="C39" s="3">
        <v>110341</v>
      </c>
      <c r="D39" s="3" t="s">
        <v>2175</v>
      </c>
      <c r="E39" s="3" t="s">
        <v>2417</v>
      </c>
      <c r="F39" s="3" t="s">
        <v>9</v>
      </c>
      <c r="G39" s="5">
        <v>2.38</v>
      </c>
      <c r="H39" s="69">
        <f t="shared" si="0"/>
        <v>2.38</v>
      </c>
      <c r="I39" s="68"/>
      <c r="J39" s="69">
        <f t="shared" ref="J39:J47" si="14">H39*I39</f>
        <v>0</v>
      </c>
    </row>
    <row r="40" spans="1:10">
      <c r="A40" s="127">
        <v>0</v>
      </c>
      <c r="C40" s="3">
        <v>110342</v>
      </c>
      <c r="D40" s="3" t="s">
        <v>4707</v>
      </c>
      <c r="E40" s="3" t="s">
        <v>2417</v>
      </c>
      <c r="F40" s="3" t="s">
        <v>9</v>
      </c>
      <c r="G40" s="5">
        <v>2.23</v>
      </c>
      <c r="H40" s="69">
        <f t="shared" ref="H40" si="15">G40*(1-Скидка_ROXELPRO_Ind)</f>
        <v>2.23</v>
      </c>
      <c r="I40" s="68"/>
      <c r="J40" s="69">
        <f t="shared" ref="J40" si="16">H40*I40</f>
        <v>0</v>
      </c>
    </row>
    <row r="41" spans="1:10">
      <c r="A41" s="127">
        <v>0</v>
      </c>
      <c r="C41" s="3">
        <v>110343</v>
      </c>
      <c r="D41" s="3" t="s">
        <v>2176</v>
      </c>
      <c r="E41" s="3" t="s">
        <v>2417</v>
      </c>
      <c r="F41" s="3" t="s">
        <v>9</v>
      </c>
      <c r="G41" s="5">
        <v>1.84</v>
      </c>
      <c r="H41" s="69">
        <f t="shared" si="0"/>
        <v>1.84</v>
      </c>
      <c r="I41" s="68"/>
      <c r="J41" s="69">
        <f t="shared" si="14"/>
        <v>0</v>
      </c>
    </row>
    <row r="42" spans="1:10">
      <c r="A42" s="127">
        <v>0</v>
      </c>
      <c r="C42" s="3">
        <v>110345</v>
      </c>
      <c r="D42" s="3" t="s">
        <v>2177</v>
      </c>
      <c r="E42" s="3" t="s">
        <v>2417</v>
      </c>
      <c r="F42" s="3" t="s">
        <v>9</v>
      </c>
      <c r="G42" s="5">
        <v>1.45</v>
      </c>
      <c r="H42" s="69">
        <f t="shared" si="0"/>
        <v>1.45</v>
      </c>
      <c r="I42" s="68"/>
      <c r="J42" s="69">
        <f t="shared" si="14"/>
        <v>0</v>
      </c>
    </row>
    <row r="43" spans="1:10">
      <c r="A43" s="127">
        <v>0</v>
      </c>
      <c r="C43" s="3">
        <v>110346</v>
      </c>
      <c r="D43" s="3" t="s">
        <v>2199</v>
      </c>
      <c r="E43" s="3" t="s">
        <v>2417</v>
      </c>
      <c r="F43" s="3" t="s">
        <v>9</v>
      </c>
      <c r="G43" s="5">
        <v>1.36</v>
      </c>
      <c r="H43" s="69">
        <f>G43*(1-Скидка_ROXELPRO_Ind)</f>
        <v>1.36</v>
      </c>
      <c r="I43" s="68"/>
      <c r="J43" s="69">
        <f t="shared" si="14"/>
        <v>0</v>
      </c>
    </row>
    <row r="44" spans="1:10">
      <c r="A44" s="127">
        <v>0</v>
      </c>
      <c r="C44" s="3">
        <v>110347</v>
      </c>
      <c r="D44" s="3" t="s">
        <v>2200</v>
      </c>
      <c r="E44" s="3" t="s">
        <v>2417</v>
      </c>
      <c r="F44" s="3" t="s">
        <v>9</v>
      </c>
      <c r="G44" s="5">
        <v>1.26</v>
      </c>
      <c r="H44" s="69">
        <f>G44*(1-Скидка_ROXELPRO_Ind)</f>
        <v>1.26</v>
      </c>
      <c r="I44" s="68"/>
      <c r="J44" s="69">
        <f t="shared" si="14"/>
        <v>0</v>
      </c>
    </row>
    <row r="45" spans="1:10">
      <c r="A45" s="127">
        <v>0</v>
      </c>
      <c r="C45" s="3">
        <v>110361</v>
      </c>
      <c r="D45" s="3" t="s">
        <v>2232</v>
      </c>
      <c r="E45" s="3" t="s">
        <v>2417</v>
      </c>
      <c r="F45" s="3" t="s">
        <v>9</v>
      </c>
      <c r="G45" s="5">
        <v>4.83</v>
      </c>
      <c r="H45" s="69">
        <f t="shared" si="0"/>
        <v>4.83</v>
      </c>
      <c r="I45" s="68"/>
      <c r="J45" s="69">
        <f t="shared" si="14"/>
        <v>0</v>
      </c>
    </row>
    <row r="46" spans="1:10">
      <c r="A46" s="127">
        <v>0</v>
      </c>
      <c r="C46" s="3">
        <v>110363</v>
      </c>
      <c r="D46" s="3" t="s">
        <v>2233</v>
      </c>
      <c r="E46" s="3" t="s">
        <v>2417</v>
      </c>
      <c r="F46" s="3" t="s">
        <v>9</v>
      </c>
      <c r="G46" s="5">
        <v>3.72</v>
      </c>
      <c r="H46" s="69">
        <f t="shared" si="0"/>
        <v>3.72</v>
      </c>
      <c r="I46" s="68"/>
      <c r="J46" s="69">
        <f t="shared" si="14"/>
        <v>0</v>
      </c>
    </row>
    <row r="47" spans="1:10">
      <c r="A47" s="127">
        <v>0</v>
      </c>
      <c r="C47" s="3">
        <v>110365</v>
      </c>
      <c r="D47" s="3" t="s">
        <v>2234</v>
      </c>
      <c r="E47" s="3" t="s">
        <v>2417</v>
      </c>
      <c r="F47" s="3" t="s">
        <v>9</v>
      </c>
      <c r="G47" s="5">
        <v>2.94</v>
      </c>
      <c r="H47" s="69">
        <f t="shared" si="0"/>
        <v>2.94</v>
      </c>
      <c r="I47" s="68"/>
      <c r="J47" s="69">
        <f t="shared" si="14"/>
        <v>0</v>
      </c>
    </row>
    <row r="48" spans="1:10">
      <c r="A48" s="127">
        <v>0</v>
      </c>
      <c r="C48" s="3">
        <v>110442</v>
      </c>
      <c r="D48" s="3" t="s">
        <v>5001</v>
      </c>
      <c r="E48" s="3" t="s">
        <v>2417</v>
      </c>
      <c r="F48" s="3" t="s">
        <v>9</v>
      </c>
      <c r="G48" s="5">
        <v>2.13</v>
      </c>
      <c r="H48" s="69">
        <f t="shared" ref="H48:H55" si="17">G48*(1-Скидка_ROXELPRO_Ind)</f>
        <v>2.13</v>
      </c>
      <c r="I48" s="68"/>
      <c r="J48" s="69">
        <f t="shared" ref="J48:J55" si="18">H48*I48</f>
        <v>0</v>
      </c>
    </row>
    <row r="49" spans="1:10">
      <c r="A49" s="127">
        <v>0</v>
      </c>
      <c r="C49" s="3">
        <v>110443</v>
      </c>
      <c r="D49" s="3" t="s">
        <v>4974</v>
      </c>
      <c r="E49" s="3" t="s">
        <v>2417</v>
      </c>
      <c r="F49" s="3" t="s">
        <v>9</v>
      </c>
      <c r="G49" s="5">
        <v>2.13</v>
      </c>
      <c r="H49" s="69">
        <f t="shared" si="17"/>
        <v>2.13</v>
      </c>
      <c r="I49" s="68"/>
      <c r="J49" s="69">
        <f t="shared" si="18"/>
        <v>0</v>
      </c>
    </row>
    <row r="50" spans="1:10">
      <c r="A50" s="127">
        <v>0</v>
      </c>
      <c r="C50" s="3">
        <v>110445</v>
      </c>
      <c r="D50" s="3" t="s">
        <v>5002</v>
      </c>
      <c r="E50" s="3" t="s">
        <v>2417</v>
      </c>
      <c r="F50" s="3" t="s">
        <v>9</v>
      </c>
      <c r="G50" s="5">
        <v>1.94</v>
      </c>
      <c r="H50" s="69">
        <f t="shared" si="17"/>
        <v>1.94</v>
      </c>
      <c r="I50" s="68"/>
      <c r="J50" s="69">
        <f t="shared" si="18"/>
        <v>0</v>
      </c>
    </row>
    <row r="51" spans="1:10">
      <c r="A51" s="127">
        <v>0</v>
      </c>
      <c r="C51" s="3">
        <v>110446</v>
      </c>
      <c r="D51" s="3" t="s">
        <v>4975</v>
      </c>
      <c r="E51" s="3" t="s">
        <v>2417</v>
      </c>
      <c r="F51" s="3" t="s">
        <v>9</v>
      </c>
      <c r="G51" s="5">
        <v>1.86</v>
      </c>
      <c r="H51" s="69">
        <f t="shared" si="17"/>
        <v>1.86</v>
      </c>
      <c r="I51" s="68"/>
      <c r="J51" s="69">
        <f t="shared" si="18"/>
        <v>0</v>
      </c>
    </row>
    <row r="52" spans="1:10">
      <c r="A52" s="127">
        <v>0</v>
      </c>
      <c r="C52" s="3">
        <v>110448</v>
      </c>
      <c r="D52" s="3" t="s">
        <v>4976</v>
      </c>
      <c r="E52" s="3" t="s">
        <v>2417</v>
      </c>
      <c r="F52" s="3" t="s">
        <v>9</v>
      </c>
      <c r="G52" s="5">
        <v>1.86</v>
      </c>
      <c r="H52" s="69">
        <f t="shared" si="17"/>
        <v>1.86</v>
      </c>
      <c r="I52" s="68"/>
      <c r="J52" s="69">
        <f t="shared" si="18"/>
        <v>0</v>
      </c>
    </row>
    <row r="53" spans="1:10">
      <c r="A53" s="127">
        <v>0</v>
      </c>
      <c r="C53" s="3">
        <v>110462</v>
      </c>
      <c r="D53" s="3" t="s">
        <v>5003</v>
      </c>
      <c r="E53" s="3" t="s">
        <v>2417</v>
      </c>
      <c r="F53" s="3" t="s">
        <v>9</v>
      </c>
      <c r="G53" s="5">
        <v>3.15</v>
      </c>
      <c r="H53" s="69">
        <f t="shared" si="17"/>
        <v>3.15</v>
      </c>
      <c r="I53" s="68"/>
      <c r="J53" s="69">
        <f t="shared" si="18"/>
        <v>0</v>
      </c>
    </row>
    <row r="54" spans="1:10">
      <c r="A54" s="127">
        <v>0</v>
      </c>
      <c r="C54" s="3">
        <v>110465</v>
      </c>
      <c r="D54" s="3" t="s">
        <v>5004</v>
      </c>
      <c r="E54" s="3" t="s">
        <v>2417</v>
      </c>
      <c r="F54" s="3" t="s">
        <v>9</v>
      </c>
      <c r="G54" s="5">
        <v>2.85</v>
      </c>
      <c r="H54" s="69">
        <f t="shared" si="17"/>
        <v>2.85</v>
      </c>
      <c r="I54" s="68"/>
      <c r="J54" s="69">
        <f t="shared" si="18"/>
        <v>0</v>
      </c>
    </row>
    <row r="55" spans="1:10">
      <c r="A55" s="127">
        <v>0</v>
      </c>
      <c r="C55" s="3">
        <v>110545</v>
      </c>
      <c r="D55" s="3" t="s">
        <v>2198</v>
      </c>
      <c r="E55" s="3" t="s">
        <v>2197</v>
      </c>
      <c r="F55" s="3" t="s">
        <v>9</v>
      </c>
      <c r="G55" s="5">
        <v>0.8</v>
      </c>
      <c r="H55" s="69">
        <f t="shared" si="17"/>
        <v>0.8</v>
      </c>
      <c r="I55" s="68"/>
      <c r="J55" s="69">
        <f t="shared" si="18"/>
        <v>0</v>
      </c>
    </row>
    <row r="56" spans="1:10">
      <c r="A56" s="127">
        <v>0</v>
      </c>
      <c r="C56" s="3">
        <v>110934</v>
      </c>
      <c r="D56" s="3" t="s">
        <v>3477</v>
      </c>
      <c r="E56" s="3" t="s">
        <v>9</v>
      </c>
      <c r="F56" s="3" t="s">
        <v>9</v>
      </c>
      <c r="G56" s="5">
        <v>17.63</v>
      </c>
      <c r="H56" s="69">
        <f t="shared" ref="H56:H61" si="19">G56*(1-Скидка_ROXELPRO_Ind)</f>
        <v>17.63</v>
      </c>
      <c r="I56" s="68"/>
      <c r="J56" s="69">
        <f t="shared" ref="J56:J61" si="20">H56*I56</f>
        <v>0</v>
      </c>
    </row>
    <row r="57" spans="1:10">
      <c r="A57" s="127">
        <v>0</v>
      </c>
      <c r="C57" s="3">
        <v>110936</v>
      </c>
      <c r="D57" s="3" t="s">
        <v>3483</v>
      </c>
      <c r="E57" s="3" t="s">
        <v>9</v>
      </c>
      <c r="F57" s="3" t="s">
        <v>9</v>
      </c>
      <c r="G57" s="5">
        <v>28.24</v>
      </c>
      <c r="H57" s="69">
        <f t="shared" si="19"/>
        <v>28.24</v>
      </c>
      <c r="I57" s="68"/>
      <c r="J57" s="69">
        <f t="shared" si="20"/>
        <v>0</v>
      </c>
    </row>
    <row r="58" spans="1:10">
      <c r="A58" s="127">
        <v>0</v>
      </c>
      <c r="C58" s="3">
        <v>110944</v>
      </c>
      <c r="D58" s="3" t="s">
        <v>3478</v>
      </c>
      <c r="E58" s="3" t="s">
        <v>9</v>
      </c>
      <c r="F58" s="3" t="s">
        <v>9</v>
      </c>
      <c r="G58" s="5">
        <v>14.85</v>
      </c>
      <c r="H58" s="69">
        <f t="shared" si="19"/>
        <v>14.85</v>
      </c>
      <c r="I58" s="68"/>
      <c r="J58" s="69">
        <f t="shared" si="20"/>
        <v>0</v>
      </c>
    </row>
    <row r="59" spans="1:10">
      <c r="A59" s="127">
        <v>0</v>
      </c>
      <c r="C59" s="3">
        <v>110954</v>
      </c>
      <c r="D59" s="3" t="s">
        <v>3479</v>
      </c>
      <c r="E59" s="3" t="s">
        <v>9</v>
      </c>
      <c r="F59" s="3" t="s">
        <v>9</v>
      </c>
      <c r="G59" s="5">
        <v>11.78</v>
      </c>
      <c r="H59" s="69">
        <f t="shared" si="19"/>
        <v>11.78</v>
      </c>
      <c r="I59" s="68"/>
      <c r="J59" s="69">
        <f t="shared" si="20"/>
        <v>0</v>
      </c>
    </row>
    <row r="60" spans="1:10">
      <c r="A60" s="127">
        <v>0</v>
      </c>
      <c r="C60" s="3">
        <v>110956</v>
      </c>
      <c r="D60" s="3" t="s">
        <v>3484</v>
      </c>
      <c r="E60" s="3" t="s">
        <v>9</v>
      </c>
      <c r="F60" s="3" t="s">
        <v>9</v>
      </c>
      <c r="G60" s="5">
        <v>18.850000000000001</v>
      </c>
      <c r="H60" s="69">
        <f t="shared" si="19"/>
        <v>18.850000000000001</v>
      </c>
      <c r="I60" s="68"/>
      <c r="J60" s="69">
        <f t="shared" si="20"/>
        <v>0</v>
      </c>
    </row>
    <row r="61" spans="1:10" ht="12.5" thickBot="1">
      <c r="A61" s="127">
        <v>0</v>
      </c>
      <c r="C61" s="3">
        <v>110964</v>
      </c>
      <c r="D61" s="3" t="s">
        <v>3480</v>
      </c>
      <c r="E61" s="3" t="s">
        <v>9</v>
      </c>
      <c r="F61" s="3" t="s">
        <v>9</v>
      </c>
      <c r="G61" s="5">
        <v>10.53</v>
      </c>
      <c r="H61" s="69">
        <f t="shared" si="19"/>
        <v>10.53</v>
      </c>
      <c r="I61" s="68"/>
      <c r="J61" s="69">
        <f t="shared" si="20"/>
        <v>0</v>
      </c>
    </row>
    <row r="62" spans="1:10" ht="12.5" thickBot="1">
      <c r="A62" s="127"/>
      <c r="B62" s="312" t="s">
        <v>2235</v>
      </c>
      <c r="C62" s="312"/>
      <c r="D62" s="312"/>
      <c r="E62" s="312"/>
      <c r="F62" s="312"/>
      <c r="G62" s="313"/>
      <c r="H62" s="69"/>
      <c r="I62" s="68"/>
      <c r="J62" s="69"/>
    </row>
    <row r="63" spans="1:10">
      <c r="A63" s="127">
        <v>0</v>
      </c>
      <c r="C63" s="3">
        <v>111313</v>
      </c>
      <c r="D63" s="3" t="s">
        <v>4980</v>
      </c>
      <c r="E63" s="3" t="s">
        <v>2237</v>
      </c>
      <c r="F63" s="3" t="s">
        <v>9</v>
      </c>
      <c r="G63" s="5">
        <v>3.58</v>
      </c>
      <c r="H63" s="69">
        <f t="shared" ref="H63:H66" si="21">G63*(1-Скидка_ROXELPRO_Ind)</f>
        <v>3.58</v>
      </c>
      <c r="I63" s="68"/>
      <c r="J63" s="69">
        <f t="shared" ref="J63:J66" si="22">H63*I63</f>
        <v>0</v>
      </c>
    </row>
    <row r="64" spans="1:10">
      <c r="A64" s="127">
        <v>0</v>
      </c>
      <c r="C64" s="3">
        <v>111315</v>
      </c>
      <c r="D64" s="3" t="s">
        <v>4977</v>
      </c>
      <c r="E64" s="3" t="s">
        <v>2237</v>
      </c>
      <c r="F64" s="3" t="s">
        <v>9</v>
      </c>
      <c r="G64" s="5">
        <v>3.58</v>
      </c>
      <c r="H64" s="69">
        <f t="shared" si="21"/>
        <v>3.58</v>
      </c>
      <c r="I64" s="68"/>
      <c r="J64" s="69">
        <f t="shared" si="22"/>
        <v>0</v>
      </c>
    </row>
    <row r="65" spans="1:10">
      <c r="A65" s="127">
        <v>0</v>
      </c>
      <c r="C65" s="3">
        <v>111316</v>
      </c>
      <c r="D65" s="3" t="s">
        <v>4978</v>
      </c>
      <c r="E65" s="3" t="s">
        <v>2237</v>
      </c>
      <c r="F65" s="3" t="s">
        <v>9</v>
      </c>
      <c r="G65" s="5">
        <v>3.58</v>
      </c>
      <c r="H65" s="69">
        <f t="shared" si="21"/>
        <v>3.58</v>
      </c>
      <c r="I65" s="68"/>
      <c r="J65" s="69">
        <f t="shared" si="22"/>
        <v>0</v>
      </c>
    </row>
    <row r="66" spans="1:10">
      <c r="A66" s="127">
        <v>0</v>
      </c>
      <c r="C66" s="3">
        <v>111318</v>
      </c>
      <c r="D66" s="3" t="s">
        <v>4979</v>
      </c>
      <c r="E66" s="3" t="s">
        <v>2237</v>
      </c>
      <c r="F66" s="3" t="s">
        <v>9</v>
      </c>
      <c r="G66" s="5">
        <v>3.58</v>
      </c>
      <c r="H66" s="69">
        <f t="shared" si="21"/>
        <v>3.58</v>
      </c>
      <c r="I66" s="68"/>
      <c r="J66" s="69">
        <f t="shared" si="22"/>
        <v>0</v>
      </c>
    </row>
    <row r="67" spans="1:10">
      <c r="A67" s="127">
        <v>0</v>
      </c>
      <c r="C67" s="3">
        <v>111333</v>
      </c>
      <c r="D67" s="3" t="s">
        <v>2236</v>
      </c>
      <c r="E67" s="3" t="s">
        <v>2237</v>
      </c>
      <c r="F67" s="3" t="s">
        <v>9</v>
      </c>
      <c r="G67" s="5">
        <v>3.16</v>
      </c>
      <c r="H67" s="69">
        <f t="shared" si="0"/>
        <v>3.16</v>
      </c>
      <c r="I67" s="68"/>
      <c r="J67" s="69">
        <f t="shared" ref="J67:J70" si="23">H67*I67</f>
        <v>0</v>
      </c>
    </row>
    <row r="68" spans="1:10">
      <c r="A68" s="127">
        <v>0</v>
      </c>
      <c r="C68" s="3">
        <v>111335</v>
      </c>
      <c r="D68" s="3" t="s">
        <v>2238</v>
      </c>
      <c r="E68" s="3" t="s">
        <v>2237</v>
      </c>
      <c r="F68" s="3" t="s">
        <v>9</v>
      </c>
      <c r="G68" s="5">
        <v>2.88</v>
      </c>
      <c r="H68" s="69">
        <f t="shared" si="0"/>
        <v>2.88</v>
      </c>
      <c r="I68" s="68"/>
      <c r="J68" s="69">
        <f t="shared" si="23"/>
        <v>0</v>
      </c>
    </row>
    <row r="69" spans="1:10">
      <c r="A69" s="127">
        <v>0</v>
      </c>
      <c r="C69" s="3">
        <v>111336</v>
      </c>
      <c r="D69" s="3" t="s">
        <v>2239</v>
      </c>
      <c r="E69" s="3" t="s">
        <v>2237</v>
      </c>
      <c r="F69" s="3" t="s">
        <v>9</v>
      </c>
      <c r="G69" s="5">
        <v>2.77</v>
      </c>
      <c r="H69" s="69">
        <f t="shared" si="0"/>
        <v>2.77</v>
      </c>
      <c r="I69" s="68"/>
      <c r="J69" s="69">
        <f t="shared" si="23"/>
        <v>0</v>
      </c>
    </row>
    <row r="70" spans="1:10">
      <c r="A70" s="127">
        <v>0</v>
      </c>
      <c r="C70" s="3">
        <v>111343</v>
      </c>
      <c r="D70" s="3" t="s">
        <v>4770</v>
      </c>
      <c r="E70" s="3" t="s">
        <v>2237</v>
      </c>
      <c r="F70" s="3" t="s">
        <v>9</v>
      </c>
      <c r="G70" s="5">
        <v>3.83</v>
      </c>
      <c r="H70" s="69">
        <f t="shared" si="0"/>
        <v>3.83</v>
      </c>
      <c r="I70" s="68"/>
      <c r="J70" s="69">
        <f t="shared" si="23"/>
        <v>0</v>
      </c>
    </row>
    <row r="71" spans="1:10">
      <c r="A71" s="127">
        <v>0</v>
      </c>
      <c r="C71" s="3">
        <v>111345</v>
      </c>
      <c r="D71" s="3" t="s">
        <v>4771</v>
      </c>
      <c r="E71" s="3" t="s">
        <v>2237</v>
      </c>
      <c r="F71" s="3" t="s">
        <v>9</v>
      </c>
      <c r="G71" s="5">
        <v>3.48</v>
      </c>
      <c r="H71" s="69">
        <f t="shared" ref="H71:H83" si="24">G71*(1-Скидка_ROXELPRO_Ind)</f>
        <v>3.48</v>
      </c>
      <c r="I71" s="68"/>
      <c r="J71" s="69">
        <f t="shared" ref="J71:J83" si="25">H71*I71</f>
        <v>0</v>
      </c>
    </row>
    <row r="72" spans="1:10">
      <c r="A72" s="127">
        <v>0</v>
      </c>
      <c r="C72" s="3">
        <v>111346</v>
      </c>
      <c r="D72" s="3" t="s">
        <v>4772</v>
      </c>
      <c r="E72" s="3" t="s">
        <v>2237</v>
      </c>
      <c r="F72" s="3" t="s">
        <v>9</v>
      </c>
      <c r="G72" s="5">
        <v>3.35</v>
      </c>
      <c r="H72" s="69">
        <f t="shared" si="24"/>
        <v>3.35</v>
      </c>
      <c r="I72" s="68"/>
      <c r="J72" s="69">
        <f t="shared" si="25"/>
        <v>0</v>
      </c>
    </row>
    <row r="73" spans="1:10">
      <c r="A73" s="127">
        <v>0</v>
      </c>
      <c r="C73" s="3">
        <v>111453</v>
      </c>
      <c r="D73" s="3" t="s">
        <v>3528</v>
      </c>
      <c r="E73" s="3" t="s">
        <v>2237</v>
      </c>
      <c r="F73" s="3" t="s">
        <v>9</v>
      </c>
      <c r="G73" s="5">
        <v>3.09</v>
      </c>
      <c r="H73" s="69">
        <f t="shared" si="24"/>
        <v>3.09</v>
      </c>
      <c r="I73" s="68"/>
      <c r="J73" s="69">
        <f t="shared" si="25"/>
        <v>0</v>
      </c>
    </row>
    <row r="74" spans="1:10">
      <c r="A74" s="127">
        <v>0</v>
      </c>
      <c r="C74" s="3">
        <v>111455</v>
      </c>
      <c r="D74" s="3" t="s">
        <v>3529</v>
      </c>
      <c r="E74" s="3" t="s">
        <v>2237</v>
      </c>
      <c r="F74" s="3" t="s">
        <v>9</v>
      </c>
      <c r="G74" s="5">
        <v>2.86</v>
      </c>
      <c r="H74" s="69">
        <f t="shared" si="24"/>
        <v>2.86</v>
      </c>
      <c r="I74" s="68"/>
      <c r="J74" s="69">
        <f t="shared" si="25"/>
        <v>0</v>
      </c>
    </row>
    <row r="75" spans="1:10">
      <c r="A75" s="127">
        <v>0</v>
      </c>
      <c r="C75" s="3">
        <v>111456</v>
      </c>
      <c r="D75" s="3" t="s">
        <v>3530</v>
      </c>
      <c r="E75" s="3" t="s">
        <v>2237</v>
      </c>
      <c r="F75" s="3" t="s">
        <v>9</v>
      </c>
      <c r="G75" s="5">
        <v>2.86</v>
      </c>
      <c r="H75" s="69">
        <f t="shared" si="24"/>
        <v>2.86</v>
      </c>
      <c r="I75" s="68"/>
      <c r="J75" s="69">
        <f t="shared" si="25"/>
        <v>0</v>
      </c>
    </row>
    <row r="76" spans="1:10">
      <c r="A76" s="127">
        <v>0</v>
      </c>
      <c r="C76" s="3">
        <v>111463</v>
      </c>
      <c r="D76" s="3" t="s">
        <v>3679</v>
      </c>
      <c r="E76" s="3" t="s">
        <v>3680</v>
      </c>
      <c r="F76" s="3" t="s">
        <v>9</v>
      </c>
      <c r="G76" s="5">
        <v>5.92</v>
      </c>
      <c r="H76" s="69">
        <f t="shared" si="24"/>
        <v>5.92</v>
      </c>
      <c r="I76" s="68"/>
      <c r="J76" s="69">
        <f t="shared" si="25"/>
        <v>0</v>
      </c>
    </row>
    <row r="77" spans="1:10">
      <c r="A77" s="127">
        <v>0</v>
      </c>
      <c r="C77" s="3">
        <v>111513</v>
      </c>
      <c r="D77" s="3" t="s">
        <v>2204</v>
      </c>
      <c r="E77" s="3" t="s">
        <v>2205</v>
      </c>
      <c r="F77" s="3" t="s">
        <v>9</v>
      </c>
      <c r="G77" s="5">
        <v>3.27</v>
      </c>
      <c r="H77" s="69">
        <f t="shared" si="24"/>
        <v>3.27</v>
      </c>
      <c r="I77" s="68"/>
      <c r="J77" s="69">
        <f t="shared" si="25"/>
        <v>0</v>
      </c>
    </row>
    <row r="78" spans="1:10">
      <c r="A78" s="127">
        <v>0</v>
      </c>
      <c r="C78" s="3">
        <v>111515</v>
      </c>
      <c r="D78" s="3" t="s">
        <v>2206</v>
      </c>
      <c r="E78" s="3" t="s">
        <v>2205</v>
      </c>
      <c r="F78" s="3" t="s">
        <v>9</v>
      </c>
      <c r="G78" s="5">
        <v>3.1</v>
      </c>
      <c r="H78" s="69">
        <f t="shared" si="24"/>
        <v>3.1</v>
      </c>
      <c r="I78" s="68"/>
      <c r="J78" s="69">
        <f t="shared" si="25"/>
        <v>0</v>
      </c>
    </row>
    <row r="79" spans="1:10">
      <c r="A79" s="127">
        <v>0</v>
      </c>
      <c r="C79" s="3">
        <v>111516</v>
      </c>
      <c r="D79" s="3" t="s">
        <v>2207</v>
      </c>
      <c r="E79" s="3" t="s">
        <v>2205</v>
      </c>
      <c r="F79" s="3" t="s">
        <v>9</v>
      </c>
      <c r="G79" s="5">
        <v>3.1</v>
      </c>
      <c r="H79" s="69">
        <f t="shared" si="24"/>
        <v>3.1</v>
      </c>
      <c r="I79" s="68"/>
      <c r="J79" s="69">
        <f t="shared" si="25"/>
        <v>0</v>
      </c>
    </row>
    <row r="80" spans="1:10">
      <c r="A80" s="127">
        <v>0</v>
      </c>
      <c r="C80" s="3">
        <v>111523</v>
      </c>
      <c r="D80" s="3" t="s">
        <v>2208</v>
      </c>
      <c r="E80" s="3" t="s">
        <v>2205</v>
      </c>
      <c r="F80" s="3" t="s">
        <v>9</v>
      </c>
      <c r="G80" s="5">
        <v>3.39</v>
      </c>
      <c r="H80" s="69">
        <f t="shared" si="24"/>
        <v>3.39</v>
      </c>
      <c r="I80" s="68"/>
      <c r="J80" s="69">
        <f t="shared" si="25"/>
        <v>0</v>
      </c>
    </row>
    <row r="81" spans="1:11">
      <c r="A81" s="127">
        <v>0</v>
      </c>
      <c r="C81" s="3">
        <v>111525</v>
      </c>
      <c r="D81" s="3" t="s">
        <v>2209</v>
      </c>
      <c r="E81" s="3" t="s">
        <v>2205</v>
      </c>
      <c r="F81" s="3" t="s">
        <v>9</v>
      </c>
      <c r="G81" s="5">
        <v>3.09</v>
      </c>
      <c r="H81" s="69">
        <f t="shared" si="24"/>
        <v>3.09</v>
      </c>
      <c r="I81" s="68"/>
      <c r="J81" s="69">
        <f t="shared" si="25"/>
        <v>0</v>
      </c>
    </row>
    <row r="82" spans="1:11">
      <c r="A82" s="127">
        <v>0</v>
      </c>
      <c r="C82" s="3">
        <v>111526</v>
      </c>
      <c r="D82" s="3" t="s">
        <v>2210</v>
      </c>
      <c r="E82" s="3" t="s">
        <v>2205</v>
      </c>
      <c r="F82" s="3" t="s">
        <v>9</v>
      </c>
      <c r="G82" s="5">
        <v>3</v>
      </c>
      <c r="H82" s="69">
        <f t="shared" si="24"/>
        <v>3</v>
      </c>
      <c r="I82" s="68"/>
      <c r="J82" s="69">
        <f t="shared" si="25"/>
        <v>0</v>
      </c>
    </row>
    <row r="83" spans="1:11">
      <c r="A83" s="127">
        <v>0</v>
      </c>
      <c r="C83" s="3">
        <v>111533</v>
      </c>
      <c r="D83" s="3" t="s">
        <v>3681</v>
      </c>
      <c r="E83" s="3" t="s">
        <v>2237</v>
      </c>
      <c r="F83" s="3" t="s">
        <v>9</v>
      </c>
      <c r="G83" s="5">
        <v>2.7</v>
      </c>
      <c r="H83" s="69">
        <f t="shared" si="24"/>
        <v>2.7</v>
      </c>
      <c r="I83" s="68"/>
      <c r="J83" s="69">
        <f t="shared" si="25"/>
        <v>0</v>
      </c>
    </row>
    <row r="84" spans="1:11">
      <c r="A84" s="127">
        <v>0</v>
      </c>
      <c r="C84" s="3">
        <v>111543</v>
      </c>
      <c r="D84" s="3" t="s">
        <v>2240</v>
      </c>
      <c r="E84" s="3" t="s">
        <v>2237</v>
      </c>
      <c r="F84" s="3" t="s">
        <v>9</v>
      </c>
      <c r="G84" s="5">
        <v>2.7</v>
      </c>
      <c r="H84" s="69">
        <f t="shared" si="0"/>
        <v>2.7</v>
      </c>
      <c r="I84" s="68"/>
      <c r="J84" s="69">
        <f>H84*I84</f>
        <v>0</v>
      </c>
    </row>
    <row r="85" spans="1:11">
      <c r="A85" s="127">
        <v>0</v>
      </c>
      <c r="C85" s="3">
        <v>111545</v>
      </c>
      <c r="D85" s="3" t="s">
        <v>2241</v>
      </c>
      <c r="E85" s="3" t="s">
        <v>2237</v>
      </c>
      <c r="F85" s="3" t="s">
        <v>9</v>
      </c>
      <c r="G85" s="5">
        <v>2.68</v>
      </c>
      <c r="H85" s="69">
        <f t="shared" si="0"/>
        <v>2.68</v>
      </c>
      <c r="I85" s="68"/>
      <c r="J85" s="69">
        <f>H85*I85</f>
        <v>0</v>
      </c>
    </row>
    <row r="86" spans="1:11">
      <c r="A86" s="127">
        <v>0</v>
      </c>
      <c r="C86" s="3">
        <v>111546</v>
      </c>
      <c r="D86" s="3" t="s">
        <v>2242</v>
      </c>
      <c r="E86" s="3" t="s">
        <v>2237</v>
      </c>
      <c r="F86" s="3" t="s">
        <v>9</v>
      </c>
      <c r="G86" s="5">
        <v>2.67</v>
      </c>
      <c r="H86" s="69">
        <f t="shared" si="0"/>
        <v>2.67</v>
      </c>
      <c r="I86" s="68"/>
      <c r="J86" s="69">
        <f t="shared" ref="J86:J96" si="26">H86*I86</f>
        <v>0</v>
      </c>
    </row>
    <row r="87" spans="1:11">
      <c r="A87" s="127">
        <v>0</v>
      </c>
      <c r="C87" s="3">
        <v>111553</v>
      </c>
      <c r="D87" s="3" t="s">
        <v>2243</v>
      </c>
      <c r="E87" s="3" t="s">
        <v>2237</v>
      </c>
      <c r="F87" s="3" t="s">
        <v>9</v>
      </c>
      <c r="G87" s="5">
        <v>2.86</v>
      </c>
      <c r="H87" s="69">
        <f t="shared" si="0"/>
        <v>2.86</v>
      </c>
      <c r="I87" s="68"/>
      <c r="J87" s="69">
        <f t="shared" si="26"/>
        <v>0</v>
      </c>
    </row>
    <row r="88" spans="1:11">
      <c r="A88" s="127">
        <v>0</v>
      </c>
      <c r="C88" s="3">
        <v>111555</v>
      </c>
      <c r="D88" s="3" t="s">
        <v>2244</v>
      </c>
      <c r="E88" s="3" t="s">
        <v>2237</v>
      </c>
      <c r="F88" s="3" t="s">
        <v>9</v>
      </c>
      <c r="G88" s="5">
        <v>2.81</v>
      </c>
      <c r="H88" s="69">
        <f t="shared" si="0"/>
        <v>2.81</v>
      </c>
      <c r="I88" s="68"/>
      <c r="J88" s="69">
        <f t="shared" si="26"/>
        <v>0</v>
      </c>
    </row>
    <row r="89" spans="1:11">
      <c r="A89" s="127">
        <v>0</v>
      </c>
      <c r="C89" s="3">
        <v>111556</v>
      </c>
      <c r="D89" s="3" t="s">
        <v>2245</v>
      </c>
      <c r="E89" s="3" t="s">
        <v>2237</v>
      </c>
      <c r="F89" s="3" t="s">
        <v>9</v>
      </c>
      <c r="G89" s="5">
        <v>2.8</v>
      </c>
      <c r="H89" s="69">
        <f t="shared" si="0"/>
        <v>2.8</v>
      </c>
      <c r="I89" s="68"/>
      <c r="J89" s="69">
        <f t="shared" si="26"/>
        <v>0</v>
      </c>
    </row>
    <row r="90" spans="1:11">
      <c r="A90" s="127">
        <v>0</v>
      </c>
      <c r="C90" s="3">
        <v>111558</v>
      </c>
      <c r="D90" s="3" t="s">
        <v>2898</v>
      </c>
      <c r="E90" s="3" t="s">
        <v>2237</v>
      </c>
      <c r="F90" s="3" t="s">
        <v>9</v>
      </c>
      <c r="G90" s="5">
        <v>2.77</v>
      </c>
      <c r="H90" s="69">
        <f>G90*(1-Скидка_ROXELPRO_Ind)</f>
        <v>2.77</v>
      </c>
      <c r="I90" s="68"/>
      <c r="J90" s="69">
        <f>H90*I90</f>
        <v>0</v>
      </c>
      <c r="K90" s="91"/>
    </row>
    <row r="91" spans="1:11">
      <c r="A91" s="127">
        <v>0</v>
      </c>
      <c r="C91" s="3">
        <v>111753</v>
      </c>
      <c r="D91" s="3" t="s">
        <v>3079</v>
      </c>
      <c r="E91" s="3" t="s">
        <v>2237</v>
      </c>
      <c r="F91" s="3" t="s">
        <v>9</v>
      </c>
      <c r="G91" s="5">
        <v>2.12</v>
      </c>
      <c r="H91" s="69">
        <f>G91*(1-Скидка_ROXELPRO_Ind)</f>
        <v>2.12</v>
      </c>
      <c r="I91" s="68"/>
      <c r="J91" s="69">
        <f>H91*I91</f>
        <v>0</v>
      </c>
      <c r="K91" s="91"/>
    </row>
    <row r="92" spans="1:11">
      <c r="A92" s="127">
        <v>0</v>
      </c>
      <c r="C92" s="3">
        <v>111755</v>
      </c>
      <c r="D92" s="3" t="s">
        <v>3080</v>
      </c>
      <c r="E92" s="3" t="s">
        <v>2237</v>
      </c>
      <c r="F92" s="3" t="s">
        <v>9</v>
      </c>
      <c r="G92" s="5">
        <v>2.12</v>
      </c>
      <c r="H92" s="69">
        <f>G92*(1-Скидка_ROXELPRO_Ind)</f>
        <v>2.12</v>
      </c>
      <c r="I92" s="68"/>
      <c r="J92" s="69">
        <f>H92*I92</f>
        <v>0</v>
      </c>
      <c r="K92" s="91"/>
    </row>
    <row r="93" spans="1:11">
      <c r="A93" s="127">
        <v>0</v>
      </c>
      <c r="C93" s="3">
        <v>111756</v>
      </c>
      <c r="D93" s="3" t="s">
        <v>3081</v>
      </c>
      <c r="E93" s="3" t="s">
        <v>2237</v>
      </c>
      <c r="F93" s="3" t="s">
        <v>9</v>
      </c>
      <c r="G93" s="5">
        <v>2.12</v>
      </c>
      <c r="H93" s="69">
        <f>G93*(1-Скидка_ROXELPRO_Ind)</f>
        <v>2.12</v>
      </c>
      <c r="I93" s="68"/>
      <c r="J93" s="69">
        <f>H93*I93</f>
        <v>0</v>
      </c>
      <c r="K93" s="91"/>
    </row>
    <row r="94" spans="1:11">
      <c r="A94" s="127">
        <v>0</v>
      </c>
      <c r="C94" s="3">
        <v>111853</v>
      </c>
      <c r="D94" s="3" t="s">
        <v>2246</v>
      </c>
      <c r="E94" s="3" t="s">
        <v>2237</v>
      </c>
      <c r="F94" s="3" t="s">
        <v>9</v>
      </c>
      <c r="G94" s="5">
        <v>2.09</v>
      </c>
      <c r="H94" s="69">
        <f t="shared" si="0"/>
        <v>2.09</v>
      </c>
      <c r="I94" s="68"/>
      <c r="J94" s="69">
        <f t="shared" si="26"/>
        <v>0</v>
      </c>
    </row>
    <row r="95" spans="1:11">
      <c r="A95" s="127">
        <v>0</v>
      </c>
      <c r="C95" s="3">
        <v>111855</v>
      </c>
      <c r="D95" s="3" t="s">
        <v>2247</v>
      </c>
      <c r="E95" s="3" t="s">
        <v>2237</v>
      </c>
      <c r="F95" s="3" t="s">
        <v>9</v>
      </c>
      <c r="G95" s="5">
        <v>2.02</v>
      </c>
      <c r="H95" s="69">
        <f t="shared" si="0"/>
        <v>2.02</v>
      </c>
      <c r="I95" s="68"/>
      <c r="J95" s="69">
        <f t="shared" si="26"/>
        <v>0</v>
      </c>
    </row>
    <row r="96" spans="1:11">
      <c r="A96" s="127">
        <v>0</v>
      </c>
      <c r="C96" s="3">
        <v>111856</v>
      </c>
      <c r="D96" s="3" t="s">
        <v>2248</v>
      </c>
      <c r="E96" s="3" t="s">
        <v>2237</v>
      </c>
      <c r="F96" s="3" t="s">
        <v>9</v>
      </c>
      <c r="G96" s="5">
        <v>1.99</v>
      </c>
      <c r="H96" s="69">
        <f t="shared" si="0"/>
        <v>1.99</v>
      </c>
      <c r="I96" s="68"/>
      <c r="J96" s="69">
        <f t="shared" si="26"/>
        <v>0</v>
      </c>
    </row>
    <row r="97" spans="1:11">
      <c r="A97" s="127">
        <v>0</v>
      </c>
      <c r="C97" s="3">
        <v>111953</v>
      </c>
      <c r="D97" s="3" t="s">
        <v>5005</v>
      </c>
      <c r="E97" s="3" t="s">
        <v>2237</v>
      </c>
      <c r="F97" s="3" t="s">
        <v>9</v>
      </c>
      <c r="G97" s="5">
        <v>1.95</v>
      </c>
      <c r="H97" s="69">
        <f t="shared" ref="H97:H99" si="27">G97*(1-Скидка_ROXELPRO_Ind)</f>
        <v>1.95</v>
      </c>
      <c r="I97" s="68"/>
      <c r="J97" s="69">
        <f t="shared" ref="J97:J99" si="28">H97*I97</f>
        <v>0</v>
      </c>
    </row>
    <row r="98" spans="1:11">
      <c r="A98" s="127">
        <v>0</v>
      </c>
      <c r="C98" s="3">
        <v>111955</v>
      </c>
      <c r="D98" s="3" t="s">
        <v>5006</v>
      </c>
      <c r="E98" s="3" t="s">
        <v>2237</v>
      </c>
      <c r="F98" s="3" t="s">
        <v>9</v>
      </c>
      <c r="G98" s="5">
        <v>1.92</v>
      </c>
      <c r="H98" s="69">
        <f t="shared" si="27"/>
        <v>1.92</v>
      </c>
      <c r="I98" s="68"/>
      <c r="J98" s="69">
        <f t="shared" si="28"/>
        <v>0</v>
      </c>
    </row>
    <row r="99" spans="1:11" ht="12.5" thickBot="1">
      <c r="A99" s="127">
        <v>0</v>
      </c>
      <c r="C99" s="3">
        <v>111956</v>
      </c>
      <c r="D99" s="3" t="s">
        <v>5007</v>
      </c>
      <c r="E99" s="3" t="s">
        <v>2237</v>
      </c>
      <c r="F99" s="3" t="s">
        <v>9</v>
      </c>
      <c r="G99" s="5">
        <v>1.89</v>
      </c>
      <c r="H99" s="69">
        <f t="shared" si="27"/>
        <v>1.89</v>
      </c>
      <c r="I99" s="68"/>
      <c r="J99" s="69">
        <f t="shared" si="28"/>
        <v>0</v>
      </c>
    </row>
    <row r="100" spans="1:11" ht="12.5" thickBot="1">
      <c r="A100" s="127"/>
      <c r="B100" s="312" t="s">
        <v>2249</v>
      </c>
      <c r="C100" s="312"/>
      <c r="D100" s="312"/>
      <c r="E100" s="312"/>
      <c r="F100" s="312"/>
      <c r="G100" s="313"/>
      <c r="H100" s="69"/>
      <c r="I100" s="68"/>
      <c r="J100" s="69"/>
    </row>
    <row r="101" spans="1:11">
      <c r="A101" s="127">
        <v>0</v>
      </c>
      <c r="C101" s="3">
        <v>113311</v>
      </c>
      <c r="D101" s="3" t="s">
        <v>2178</v>
      </c>
      <c r="E101" s="3" t="s">
        <v>2418</v>
      </c>
      <c r="F101" s="3" t="s">
        <v>9</v>
      </c>
      <c r="G101" s="5">
        <v>1.1299999999999999</v>
      </c>
      <c r="H101" s="69">
        <f t="shared" si="0"/>
        <v>1.1299999999999999</v>
      </c>
      <c r="I101" s="68"/>
      <c r="J101" s="69">
        <f t="shared" ref="J101:J108" si="29">H101*I101</f>
        <v>0</v>
      </c>
    </row>
    <row r="102" spans="1:11">
      <c r="A102" s="127">
        <v>0</v>
      </c>
      <c r="C102" s="3">
        <v>113313</v>
      </c>
      <c r="D102" s="3" t="s">
        <v>2179</v>
      </c>
      <c r="E102" s="3" t="s">
        <v>2418</v>
      </c>
      <c r="F102" s="3" t="s">
        <v>9</v>
      </c>
      <c r="G102" s="5">
        <v>0.93</v>
      </c>
      <c r="H102" s="69">
        <f t="shared" si="0"/>
        <v>0.93</v>
      </c>
      <c r="I102" s="68"/>
      <c r="J102" s="69">
        <f t="shared" si="29"/>
        <v>0</v>
      </c>
    </row>
    <row r="103" spans="1:11">
      <c r="A103" s="127">
        <v>0</v>
      </c>
      <c r="C103" s="3">
        <v>113315</v>
      </c>
      <c r="D103" s="3" t="s">
        <v>2180</v>
      </c>
      <c r="E103" s="3" t="s">
        <v>2418</v>
      </c>
      <c r="F103" s="3" t="s">
        <v>9</v>
      </c>
      <c r="G103" s="5">
        <v>0.89</v>
      </c>
      <c r="H103" s="69">
        <f t="shared" ref="H103:H110" si="30">G103*(1-Скидка_ROXELPRO_Ind)</f>
        <v>0.89</v>
      </c>
      <c r="I103" s="68"/>
      <c r="J103" s="69">
        <f t="shared" si="29"/>
        <v>0</v>
      </c>
    </row>
    <row r="104" spans="1:11">
      <c r="A104" s="127">
        <v>0</v>
      </c>
      <c r="C104" s="3">
        <v>113316</v>
      </c>
      <c r="D104" s="3" t="s">
        <v>2896</v>
      </c>
      <c r="E104" s="3" t="s">
        <v>2418</v>
      </c>
      <c r="F104" s="3" t="s">
        <v>9</v>
      </c>
      <c r="G104" s="5">
        <v>0.87</v>
      </c>
      <c r="H104" s="69">
        <f t="shared" si="30"/>
        <v>0.87</v>
      </c>
      <c r="I104" s="68"/>
      <c r="J104" s="69">
        <f>H104*I104</f>
        <v>0</v>
      </c>
      <c r="K104" s="91"/>
    </row>
    <row r="105" spans="1:11">
      <c r="A105" s="127">
        <v>0</v>
      </c>
      <c r="C105" s="3">
        <v>113318</v>
      </c>
      <c r="D105" s="3" t="s">
        <v>2897</v>
      </c>
      <c r="E105" s="3" t="s">
        <v>2418</v>
      </c>
      <c r="F105" s="3" t="s">
        <v>9</v>
      </c>
      <c r="G105" s="5">
        <v>0.84</v>
      </c>
      <c r="H105" s="69">
        <f t="shared" si="30"/>
        <v>0.84</v>
      </c>
      <c r="I105" s="68"/>
      <c r="J105" s="69">
        <f>H105*I105</f>
        <v>0</v>
      </c>
      <c r="K105" s="91"/>
    </row>
    <row r="106" spans="1:11">
      <c r="A106" s="127">
        <v>0</v>
      </c>
      <c r="C106" s="3">
        <v>113321</v>
      </c>
      <c r="D106" s="3" t="s">
        <v>2250</v>
      </c>
      <c r="E106" s="3" t="s">
        <v>2427</v>
      </c>
      <c r="F106" s="3" t="s">
        <v>9</v>
      </c>
      <c r="G106" s="5">
        <v>1.62</v>
      </c>
      <c r="H106" s="69">
        <f t="shared" si="30"/>
        <v>1.62</v>
      </c>
      <c r="I106" s="68"/>
      <c r="J106" s="69">
        <f t="shared" si="29"/>
        <v>0</v>
      </c>
    </row>
    <row r="107" spans="1:11">
      <c r="A107" s="127">
        <v>0</v>
      </c>
      <c r="C107" s="3">
        <v>113323</v>
      </c>
      <c r="D107" s="3" t="s">
        <v>2251</v>
      </c>
      <c r="E107" s="3" t="s">
        <v>2427</v>
      </c>
      <c r="F107" s="3" t="s">
        <v>9</v>
      </c>
      <c r="G107" s="5">
        <v>1.42</v>
      </c>
      <c r="H107" s="69">
        <f t="shared" si="30"/>
        <v>1.42</v>
      </c>
      <c r="I107" s="68"/>
      <c r="J107" s="69">
        <f t="shared" si="29"/>
        <v>0</v>
      </c>
    </row>
    <row r="108" spans="1:11">
      <c r="A108" s="127">
        <v>0</v>
      </c>
      <c r="C108" s="3">
        <v>113325</v>
      </c>
      <c r="D108" s="3" t="s">
        <v>2252</v>
      </c>
      <c r="E108" s="3" t="s">
        <v>2427</v>
      </c>
      <c r="F108" s="3" t="s">
        <v>9</v>
      </c>
      <c r="G108" s="5">
        <v>1.27</v>
      </c>
      <c r="H108" s="69">
        <f t="shared" si="30"/>
        <v>1.27</v>
      </c>
      <c r="I108" s="68"/>
      <c r="J108" s="69">
        <f t="shared" si="29"/>
        <v>0</v>
      </c>
    </row>
    <row r="109" spans="1:11">
      <c r="A109" s="127">
        <v>0</v>
      </c>
      <c r="C109" s="3">
        <v>113326</v>
      </c>
      <c r="D109" s="3" t="s">
        <v>2899</v>
      </c>
      <c r="E109" s="3" t="s">
        <v>2427</v>
      </c>
      <c r="F109" s="3" t="s">
        <v>9</v>
      </c>
      <c r="G109" s="5">
        <v>1.24</v>
      </c>
      <c r="H109" s="69">
        <f t="shared" si="30"/>
        <v>1.24</v>
      </c>
      <c r="I109" s="68"/>
      <c r="J109" s="69">
        <f>H109*I109</f>
        <v>0</v>
      </c>
      <c r="K109" s="91"/>
    </row>
    <row r="110" spans="1:11">
      <c r="A110" s="127">
        <v>0</v>
      </c>
      <c r="C110" s="3">
        <v>113328</v>
      </c>
      <c r="D110" s="3" t="s">
        <v>2900</v>
      </c>
      <c r="E110" s="3" t="s">
        <v>2427</v>
      </c>
      <c r="F110" s="3" t="s">
        <v>9</v>
      </c>
      <c r="G110" s="5">
        <v>1.17</v>
      </c>
      <c r="H110" s="69">
        <f t="shared" si="30"/>
        <v>1.17</v>
      </c>
      <c r="I110" s="68"/>
      <c r="J110" s="69">
        <f>H110*I110</f>
        <v>0</v>
      </c>
      <c r="K110" s="91"/>
    </row>
    <row r="111" spans="1:11">
      <c r="A111" s="127">
        <v>0</v>
      </c>
      <c r="C111" s="3">
        <v>113923</v>
      </c>
      <c r="D111" s="3" t="s">
        <v>3481</v>
      </c>
      <c r="E111" s="3" t="s">
        <v>9</v>
      </c>
      <c r="F111" s="3" t="s">
        <v>9</v>
      </c>
      <c r="G111" s="5">
        <v>11.02</v>
      </c>
      <c r="H111" s="69">
        <f t="shared" ref="H111:H114" si="31">G111*(1-Скидка_ROXELPRO_Ind)</f>
        <v>11.02</v>
      </c>
      <c r="I111" s="68"/>
      <c r="J111" s="69">
        <f t="shared" ref="J111:J114" si="32">H111*I111</f>
        <v>0</v>
      </c>
      <c r="K111" s="91"/>
    </row>
    <row r="112" spans="1:11">
      <c r="A112" s="127">
        <v>0</v>
      </c>
      <c r="C112" s="3">
        <v>113926</v>
      </c>
      <c r="D112" s="3" t="s">
        <v>3485</v>
      </c>
      <c r="E112" s="3" t="s">
        <v>9</v>
      </c>
      <c r="F112" s="3" t="s">
        <v>9</v>
      </c>
      <c r="G112" s="5">
        <v>12.67</v>
      </c>
      <c r="H112" s="69">
        <f t="shared" si="31"/>
        <v>12.67</v>
      </c>
      <c r="I112" s="68"/>
      <c r="J112" s="69">
        <f t="shared" si="32"/>
        <v>0</v>
      </c>
      <c r="K112" s="91"/>
    </row>
    <row r="113" spans="1:11">
      <c r="A113" s="127">
        <v>0</v>
      </c>
      <c r="C113" s="3">
        <v>113943</v>
      </c>
      <c r="D113" s="3" t="s">
        <v>3482</v>
      </c>
      <c r="E113" s="3" t="s">
        <v>9</v>
      </c>
      <c r="F113" s="3" t="s">
        <v>9</v>
      </c>
      <c r="G113" s="5">
        <v>10.58</v>
      </c>
      <c r="H113" s="69">
        <f t="shared" si="31"/>
        <v>10.58</v>
      </c>
      <c r="I113" s="68"/>
      <c r="J113" s="69">
        <f t="shared" si="32"/>
        <v>0</v>
      </c>
      <c r="K113" s="91"/>
    </row>
    <row r="114" spans="1:11">
      <c r="A114" s="127">
        <v>0</v>
      </c>
      <c r="C114" s="3">
        <v>113946</v>
      </c>
      <c r="D114" s="3" t="s">
        <v>3486</v>
      </c>
      <c r="E114" s="3" t="s">
        <v>9</v>
      </c>
      <c r="F114" s="3" t="s">
        <v>9</v>
      </c>
      <c r="G114" s="5">
        <v>10.58</v>
      </c>
      <c r="H114" s="69">
        <f t="shared" si="31"/>
        <v>10.58</v>
      </c>
      <c r="I114" s="68"/>
      <c r="J114" s="69">
        <f t="shared" si="32"/>
        <v>0</v>
      </c>
      <c r="K114" s="91"/>
    </row>
    <row r="115" spans="1:11" ht="12.5" thickBot="1">
      <c r="A115" s="127">
        <v>0</v>
      </c>
      <c r="C115" s="3">
        <v>113953</v>
      </c>
      <c r="D115" s="3" t="s">
        <v>3682</v>
      </c>
      <c r="E115" s="3" t="s">
        <v>9</v>
      </c>
      <c r="F115" s="3" t="s">
        <v>9</v>
      </c>
      <c r="G115" s="5">
        <v>10.58</v>
      </c>
      <c r="H115" s="69">
        <f t="shared" ref="H115" si="33">G115*(1-Скидка_ROXELPRO_Ind)</f>
        <v>10.58</v>
      </c>
      <c r="I115" s="68"/>
      <c r="J115" s="69">
        <f t="shared" ref="J115" si="34">H115*I115</f>
        <v>0</v>
      </c>
      <c r="K115" s="91"/>
    </row>
    <row r="116" spans="1:11" ht="12.5" thickBot="1">
      <c r="A116" s="127"/>
      <c r="B116" s="312" t="s">
        <v>2253</v>
      </c>
      <c r="C116" s="312"/>
      <c r="D116" s="312"/>
      <c r="E116" s="312"/>
      <c r="F116" s="312"/>
      <c r="G116" s="313"/>
      <c r="H116" s="69"/>
      <c r="I116" s="68"/>
      <c r="J116" s="69"/>
    </row>
    <row r="117" spans="1:11">
      <c r="A117" s="127">
        <v>0</v>
      </c>
      <c r="B117" s="95"/>
      <c r="C117" s="3">
        <v>121236</v>
      </c>
      <c r="D117" s="3" t="s">
        <v>2202</v>
      </c>
      <c r="E117" s="3" t="s">
        <v>2450</v>
      </c>
      <c r="F117" s="3" t="s">
        <v>9</v>
      </c>
      <c r="G117" s="5">
        <v>5.71</v>
      </c>
      <c r="H117" s="69">
        <f>G117*(1-Скидка_ROXELPRO_Ind)</f>
        <v>5.71</v>
      </c>
      <c r="I117" s="68"/>
      <c r="J117" s="69">
        <f>H117*I117</f>
        <v>0</v>
      </c>
    </row>
    <row r="118" spans="1:11">
      <c r="A118" s="127">
        <v>0</v>
      </c>
      <c r="B118" s="95"/>
      <c r="C118" s="3">
        <v>121245</v>
      </c>
      <c r="D118" s="3" t="s">
        <v>2203</v>
      </c>
      <c r="E118" s="3" t="s">
        <v>2450</v>
      </c>
      <c r="F118" s="3" t="s">
        <v>9</v>
      </c>
      <c r="G118" s="5">
        <v>6.79</v>
      </c>
      <c r="H118" s="69">
        <f>G118*(1-Скидка_ROXELPRO_Ind)</f>
        <v>6.79</v>
      </c>
      <c r="I118" s="68"/>
      <c r="J118" s="69">
        <f>H118*I118</f>
        <v>0</v>
      </c>
    </row>
    <row r="119" spans="1:11">
      <c r="A119" s="127">
        <v>0</v>
      </c>
      <c r="C119" s="3">
        <v>121332</v>
      </c>
      <c r="D119" s="3" t="s">
        <v>2254</v>
      </c>
      <c r="E119" s="3" t="s">
        <v>2306</v>
      </c>
      <c r="F119" s="3" t="s">
        <v>9</v>
      </c>
      <c r="G119" s="5">
        <v>5.28</v>
      </c>
      <c r="H119" s="69">
        <f>G119*(1-Скидка_ROXELPRO_Ind)</f>
        <v>5.28</v>
      </c>
      <c r="I119" s="68"/>
      <c r="J119" s="69">
        <f>H119*I119</f>
        <v>0</v>
      </c>
    </row>
    <row r="120" spans="1:11">
      <c r="A120" s="127">
        <v>0</v>
      </c>
      <c r="C120" s="3">
        <v>121333</v>
      </c>
      <c r="D120" s="3" t="s">
        <v>2255</v>
      </c>
      <c r="E120" s="3" t="s">
        <v>2306</v>
      </c>
      <c r="F120" s="3" t="s">
        <v>9</v>
      </c>
      <c r="G120" s="5">
        <v>5.28</v>
      </c>
      <c r="H120" s="69">
        <f>G120*(1-Скидка_ROXELPRO_Ind)</f>
        <v>5.28</v>
      </c>
      <c r="I120" s="68"/>
      <c r="J120" s="69">
        <f>H120*I120</f>
        <v>0</v>
      </c>
    </row>
    <row r="121" spans="1:11">
      <c r="A121" s="127">
        <v>0</v>
      </c>
      <c r="C121" s="3">
        <v>121335</v>
      </c>
      <c r="D121" s="3" t="s">
        <v>2256</v>
      </c>
      <c r="E121" s="3" t="s">
        <v>2306</v>
      </c>
      <c r="F121" s="3" t="s">
        <v>9</v>
      </c>
      <c r="G121" s="5">
        <v>5.28</v>
      </c>
      <c r="H121" s="69">
        <f>G121*(1-Скидка_ROXELPRO_Ind)</f>
        <v>5.28</v>
      </c>
      <c r="I121" s="68"/>
      <c r="J121" s="69">
        <f>H121*I121</f>
        <v>0</v>
      </c>
    </row>
    <row r="122" spans="1:11">
      <c r="A122" s="127">
        <v>0</v>
      </c>
      <c r="C122" s="3">
        <v>121512</v>
      </c>
      <c r="D122" s="3" t="s">
        <v>2211</v>
      </c>
      <c r="E122" s="3" t="s">
        <v>3152</v>
      </c>
      <c r="F122" s="3" t="s">
        <v>9</v>
      </c>
      <c r="G122" s="5">
        <v>1.33</v>
      </c>
      <c r="H122" s="69">
        <f t="shared" ref="H122:H129" si="35">G122*(1-Скидка_ROXELPRO_Ind)</f>
        <v>1.33</v>
      </c>
      <c r="I122" s="68"/>
      <c r="J122" s="69">
        <f t="shared" ref="J122:J137" si="36">H122*I122</f>
        <v>0</v>
      </c>
    </row>
    <row r="123" spans="1:11">
      <c r="A123" s="127">
        <v>0</v>
      </c>
      <c r="C123" s="3">
        <v>121513</v>
      </c>
      <c r="D123" s="3" t="s">
        <v>2212</v>
      </c>
      <c r="E123" s="3" t="s">
        <v>3152</v>
      </c>
      <c r="F123" s="3" t="s">
        <v>9</v>
      </c>
      <c r="G123" s="5">
        <v>1.33</v>
      </c>
      <c r="H123" s="69">
        <f t="shared" si="35"/>
        <v>1.33</v>
      </c>
      <c r="I123" s="68"/>
      <c r="J123" s="69">
        <f t="shared" si="36"/>
        <v>0</v>
      </c>
    </row>
    <row r="124" spans="1:11">
      <c r="A124" s="127">
        <v>0</v>
      </c>
      <c r="C124" s="3">
        <v>121515</v>
      </c>
      <c r="D124" s="3" t="s">
        <v>2213</v>
      </c>
      <c r="E124" s="3" t="s">
        <v>3152</v>
      </c>
      <c r="F124" s="3" t="s">
        <v>9</v>
      </c>
      <c r="G124" s="5">
        <v>1.26</v>
      </c>
      <c r="H124" s="69">
        <f t="shared" si="35"/>
        <v>1.26</v>
      </c>
      <c r="I124" s="68"/>
      <c r="J124" s="69">
        <f t="shared" si="36"/>
        <v>0</v>
      </c>
    </row>
    <row r="125" spans="1:11">
      <c r="A125" s="127">
        <v>0</v>
      </c>
      <c r="C125" s="3">
        <v>121516</v>
      </c>
      <c r="D125" s="3" t="s">
        <v>2214</v>
      </c>
      <c r="E125" s="3" t="s">
        <v>3152</v>
      </c>
      <c r="F125" s="3" t="s">
        <v>9</v>
      </c>
      <c r="G125" s="5">
        <v>1.26</v>
      </c>
      <c r="H125" s="69">
        <f t="shared" si="35"/>
        <v>1.26</v>
      </c>
      <c r="I125" s="68"/>
      <c r="J125" s="69">
        <f t="shared" si="36"/>
        <v>0</v>
      </c>
    </row>
    <row r="126" spans="1:11">
      <c r="A126" s="127">
        <v>0</v>
      </c>
      <c r="C126" s="3">
        <v>121522</v>
      </c>
      <c r="D126" s="3" t="s">
        <v>2215</v>
      </c>
      <c r="E126" s="3" t="s">
        <v>3152</v>
      </c>
      <c r="F126" s="3" t="s">
        <v>9</v>
      </c>
      <c r="G126" s="5">
        <v>1.99</v>
      </c>
      <c r="H126" s="69">
        <f t="shared" si="35"/>
        <v>1.99</v>
      </c>
      <c r="I126" s="68"/>
      <c r="J126" s="69">
        <f t="shared" si="36"/>
        <v>0</v>
      </c>
    </row>
    <row r="127" spans="1:11">
      <c r="A127" s="127">
        <v>0</v>
      </c>
      <c r="C127" s="3">
        <v>121523</v>
      </c>
      <c r="D127" s="3" t="s">
        <v>2216</v>
      </c>
      <c r="E127" s="3" t="s">
        <v>3152</v>
      </c>
      <c r="F127" s="3" t="s">
        <v>9</v>
      </c>
      <c r="G127" s="5">
        <v>1.93</v>
      </c>
      <c r="H127" s="69">
        <f t="shared" si="35"/>
        <v>1.93</v>
      </c>
      <c r="I127" s="68"/>
      <c r="J127" s="69">
        <f t="shared" si="36"/>
        <v>0</v>
      </c>
    </row>
    <row r="128" spans="1:11">
      <c r="A128" s="127">
        <v>0</v>
      </c>
      <c r="C128" s="3">
        <v>121525</v>
      </c>
      <c r="D128" s="3" t="s">
        <v>2217</v>
      </c>
      <c r="E128" s="3" t="s">
        <v>3152</v>
      </c>
      <c r="F128" s="3" t="s">
        <v>9</v>
      </c>
      <c r="G128" s="5">
        <v>1.93</v>
      </c>
      <c r="H128" s="69">
        <f t="shared" si="35"/>
        <v>1.93</v>
      </c>
      <c r="I128" s="68"/>
      <c r="J128" s="69">
        <f t="shared" si="36"/>
        <v>0</v>
      </c>
    </row>
    <row r="129" spans="1:10">
      <c r="A129" s="127">
        <v>0</v>
      </c>
      <c r="C129" s="3">
        <v>121526</v>
      </c>
      <c r="D129" s="3" t="s">
        <v>2218</v>
      </c>
      <c r="E129" s="3" t="s">
        <v>3152</v>
      </c>
      <c r="F129" s="3" t="s">
        <v>9</v>
      </c>
      <c r="G129" s="5">
        <v>1.93</v>
      </c>
      <c r="H129" s="69">
        <f t="shared" si="35"/>
        <v>1.93</v>
      </c>
      <c r="I129" s="68"/>
      <c r="J129" s="69">
        <f t="shared" si="36"/>
        <v>0</v>
      </c>
    </row>
    <row r="130" spans="1:10">
      <c r="A130" s="127">
        <v>0</v>
      </c>
      <c r="C130" s="3">
        <v>121542</v>
      </c>
      <c r="D130" s="3" t="s">
        <v>2257</v>
      </c>
      <c r="E130" s="3" t="s">
        <v>3152</v>
      </c>
      <c r="F130" s="3" t="s">
        <v>9</v>
      </c>
      <c r="G130" s="5">
        <v>4.12</v>
      </c>
      <c r="H130" s="69">
        <f t="shared" ref="H130:H137" si="37">G130*(1-Скидка_ROXELPRO_Ind)</f>
        <v>4.12</v>
      </c>
      <c r="I130" s="68"/>
      <c r="J130" s="69">
        <f t="shared" si="36"/>
        <v>0</v>
      </c>
    </row>
    <row r="131" spans="1:10">
      <c r="A131" s="127">
        <v>0</v>
      </c>
      <c r="C131" s="3">
        <v>121543</v>
      </c>
      <c r="D131" s="3" t="s">
        <v>2258</v>
      </c>
      <c r="E131" s="3" t="s">
        <v>3152</v>
      </c>
      <c r="F131" s="3" t="s">
        <v>9</v>
      </c>
      <c r="G131" s="5">
        <v>3.89</v>
      </c>
      <c r="H131" s="69">
        <f t="shared" si="37"/>
        <v>3.89</v>
      </c>
      <c r="I131" s="68"/>
      <c r="J131" s="69">
        <f t="shared" si="36"/>
        <v>0</v>
      </c>
    </row>
    <row r="132" spans="1:10">
      <c r="A132" s="127">
        <v>0</v>
      </c>
      <c r="C132" s="3">
        <v>121545</v>
      </c>
      <c r="D132" s="3" t="s">
        <v>2259</v>
      </c>
      <c r="E132" s="3" t="s">
        <v>3152</v>
      </c>
      <c r="F132" s="3" t="s">
        <v>9</v>
      </c>
      <c r="G132" s="5">
        <v>3.89</v>
      </c>
      <c r="H132" s="69">
        <f t="shared" si="37"/>
        <v>3.89</v>
      </c>
      <c r="I132" s="68"/>
      <c r="J132" s="69">
        <f t="shared" si="36"/>
        <v>0</v>
      </c>
    </row>
    <row r="133" spans="1:10">
      <c r="A133" s="127">
        <v>0</v>
      </c>
      <c r="C133" s="3">
        <v>121546</v>
      </c>
      <c r="D133" s="3" t="s">
        <v>2260</v>
      </c>
      <c r="E133" s="3" t="s">
        <v>3152</v>
      </c>
      <c r="F133" s="3" t="s">
        <v>9</v>
      </c>
      <c r="G133" s="5">
        <v>3.89</v>
      </c>
      <c r="H133" s="69">
        <f t="shared" si="37"/>
        <v>3.89</v>
      </c>
      <c r="I133" s="68"/>
      <c r="J133" s="69">
        <f t="shared" si="36"/>
        <v>0</v>
      </c>
    </row>
    <row r="134" spans="1:10">
      <c r="A134" s="127">
        <v>0</v>
      </c>
      <c r="C134" s="3">
        <v>121562</v>
      </c>
      <c r="D134" s="3" t="s">
        <v>2261</v>
      </c>
      <c r="E134" s="3" t="s">
        <v>3152</v>
      </c>
      <c r="F134" s="3" t="s">
        <v>9</v>
      </c>
      <c r="G134" s="5">
        <v>7.6</v>
      </c>
      <c r="H134" s="69">
        <f t="shared" si="37"/>
        <v>7.6</v>
      </c>
      <c r="I134" s="68"/>
      <c r="J134" s="69">
        <f t="shared" si="36"/>
        <v>0</v>
      </c>
    </row>
    <row r="135" spans="1:10">
      <c r="A135" s="127">
        <v>0</v>
      </c>
      <c r="C135" s="3">
        <v>121563</v>
      </c>
      <c r="D135" s="3" t="s">
        <v>2262</v>
      </c>
      <c r="E135" s="3" t="s">
        <v>3152</v>
      </c>
      <c r="F135" s="3" t="s">
        <v>9</v>
      </c>
      <c r="G135" s="5">
        <v>7.16</v>
      </c>
      <c r="H135" s="69">
        <f t="shared" si="37"/>
        <v>7.16</v>
      </c>
      <c r="I135" s="68"/>
      <c r="J135" s="69">
        <f t="shared" si="36"/>
        <v>0</v>
      </c>
    </row>
    <row r="136" spans="1:10">
      <c r="A136" s="127">
        <v>0</v>
      </c>
      <c r="C136" s="3">
        <v>121565</v>
      </c>
      <c r="D136" s="3" t="s">
        <v>2263</v>
      </c>
      <c r="E136" s="3" t="s">
        <v>3152</v>
      </c>
      <c r="F136" s="3" t="s">
        <v>9</v>
      </c>
      <c r="G136" s="5">
        <v>7.16</v>
      </c>
      <c r="H136" s="69">
        <f t="shared" si="37"/>
        <v>7.16</v>
      </c>
      <c r="I136" s="68"/>
      <c r="J136" s="69">
        <f t="shared" si="36"/>
        <v>0</v>
      </c>
    </row>
    <row r="137" spans="1:10">
      <c r="A137" s="127">
        <v>0</v>
      </c>
      <c r="C137" s="3">
        <v>121566</v>
      </c>
      <c r="D137" s="3" t="s">
        <v>2264</v>
      </c>
      <c r="E137" s="3" t="s">
        <v>3152</v>
      </c>
      <c r="F137" s="3" t="s">
        <v>9</v>
      </c>
      <c r="G137" s="5">
        <v>7.16</v>
      </c>
      <c r="H137" s="69">
        <f t="shared" si="37"/>
        <v>7.16</v>
      </c>
      <c r="I137" s="68"/>
      <c r="J137" s="69">
        <f t="shared" si="36"/>
        <v>0</v>
      </c>
    </row>
    <row r="138" spans="1:10" ht="12.5" thickBot="1">
      <c r="A138" s="127">
        <v>0</v>
      </c>
      <c r="C138" s="3">
        <v>121943</v>
      </c>
      <c r="D138" s="3" t="s">
        <v>3487</v>
      </c>
      <c r="E138" s="3" t="s">
        <v>9</v>
      </c>
      <c r="F138" s="3" t="s">
        <v>9</v>
      </c>
      <c r="G138" s="5">
        <v>20.94</v>
      </c>
      <c r="H138" s="69">
        <f t="shared" ref="H138" si="38">G138*(1-Скидка_ROXELPRO_Ind)</f>
        <v>20.94</v>
      </c>
      <c r="I138" s="68"/>
      <c r="J138" s="69">
        <f t="shared" ref="J138" si="39">H138*I138</f>
        <v>0</v>
      </c>
    </row>
    <row r="139" spans="1:10" ht="12.5" thickBot="1">
      <c r="A139" s="127"/>
      <c r="B139" s="312" t="s">
        <v>2219</v>
      </c>
      <c r="C139" s="312"/>
      <c r="D139" s="312"/>
      <c r="E139" s="312"/>
      <c r="F139" s="312"/>
      <c r="G139" s="313"/>
      <c r="H139" s="69"/>
      <c r="I139" s="68"/>
      <c r="J139" s="69"/>
    </row>
    <row r="140" spans="1:10">
      <c r="A140" s="127">
        <v>0</v>
      </c>
      <c r="B140" s="95"/>
      <c r="C140" s="3">
        <v>122352</v>
      </c>
      <c r="D140" s="3" t="s">
        <v>3531</v>
      </c>
      <c r="E140" s="3" t="s">
        <v>2451</v>
      </c>
      <c r="F140" s="3" t="s">
        <v>9</v>
      </c>
      <c r="G140" s="5">
        <v>19.8</v>
      </c>
      <c r="H140" s="69">
        <v>19.8</v>
      </c>
      <c r="I140" s="68"/>
      <c r="J140" s="69">
        <v>0</v>
      </c>
    </row>
    <row r="141" spans="1:10">
      <c r="A141" s="127">
        <v>0</v>
      </c>
      <c r="B141" s="95"/>
      <c r="C141" s="3">
        <v>122353</v>
      </c>
      <c r="D141" s="3" t="s">
        <v>3532</v>
      </c>
      <c r="E141" s="3" t="s">
        <v>2451</v>
      </c>
      <c r="F141" s="3" t="s">
        <v>9</v>
      </c>
      <c r="G141" s="5">
        <v>19.8</v>
      </c>
      <c r="H141" s="69">
        <v>19.8</v>
      </c>
      <c r="I141" s="68"/>
      <c r="J141" s="69">
        <v>0</v>
      </c>
    </row>
    <row r="142" spans="1:10">
      <c r="A142" s="127">
        <v>0</v>
      </c>
      <c r="B142" s="95"/>
      <c r="C142" s="3">
        <v>122354</v>
      </c>
      <c r="D142" s="3" t="s">
        <v>3533</v>
      </c>
      <c r="E142" s="3" t="s">
        <v>2451</v>
      </c>
      <c r="F142" s="3" t="s">
        <v>9</v>
      </c>
      <c r="G142" s="5">
        <v>19.8</v>
      </c>
      <c r="H142" s="69">
        <v>19.8</v>
      </c>
      <c r="I142" s="68"/>
      <c r="J142" s="69">
        <v>0</v>
      </c>
    </row>
    <row r="143" spans="1:10">
      <c r="A143" s="127">
        <v>0</v>
      </c>
      <c r="C143" s="3">
        <v>122552</v>
      </c>
      <c r="D143" s="3" t="s">
        <v>2220</v>
      </c>
      <c r="E143" s="3" t="s">
        <v>2451</v>
      </c>
      <c r="F143" s="3" t="s">
        <v>9</v>
      </c>
      <c r="G143" s="5">
        <v>19.5</v>
      </c>
      <c r="H143" s="69">
        <f t="shared" ref="H143:H151" si="40">G143*(1-Скидка_ROXELPRO_Ind)</f>
        <v>19.5</v>
      </c>
      <c r="I143" s="68"/>
      <c r="J143" s="69">
        <f t="shared" ref="J143:J151" si="41">H143*I143</f>
        <v>0</v>
      </c>
    </row>
    <row r="144" spans="1:10">
      <c r="A144" s="127">
        <v>0</v>
      </c>
      <c r="C144" s="3">
        <v>122553</v>
      </c>
      <c r="D144" s="3" t="s">
        <v>2221</v>
      </c>
      <c r="E144" s="3" t="s">
        <v>2451</v>
      </c>
      <c r="F144" s="3" t="s">
        <v>9</v>
      </c>
      <c r="G144" s="5">
        <v>18.04</v>
      </c>
      <c r="H144" s="69">
        <f t="shared" si="40"/>
        <v>18.04</v>
      </c>
      <c r="I144" s="68"/>
      <c r="J144" s="69">
        <f t="shared" si="41"/>
        <v>0</v>
      </c>
    </row>
    <row r="145" spans="1:10">
      <c r="A145" s="127">
        <v>0</v>
      </c>
      <c r="C145" s="3">
        <v>122556</v>
      </c>
      <c r="D145" s="3" t="s">
        <v>2222</v>
      </c>
      <c r="E145" s="3" t="s">
        <v>2451</v>
      </c>
      <c r="F145" s="3" t="s">
        <v>9</v>
      </c>
      <c r="G145" s="5">
        <v>18.04</v>
      </c>
      <c r="H145" s="69">
        <f t="shared" si="40"/>
        <v>18.04</v>
      </c>
      <c r="I145" s="68"/>
      <c r="J145" s="69">
        <f t="shared" si="41"/>
        <v>0</v>
      </c>
    </row>
    <row r="146" spans="1:10">
      <c r="A146" s="127">
        <v>0</v>
      </c>
      <c r="C146" s="3">
        <v>122632</v>
      </c>
      <c r="D146" s="3" t="s">
        <v>3219</v>
      </c>
      <c r="E146" s="3" t="s">
        <v>3220</v>
      </c>
      <c r="F146" s="3" t="s">
        <v>9</v>
      </c>
      <c r="G146" s="5">
        <v>8</v>
      </c>
      <c r="H146" s="69">
        <f t="shared" ref="H146:H148" si="42">G146*(1-Скидка_ROXELPRO_Ind)</f>
        <v>8</v>
      </c>
      <c r="I146" s="68"/>
      <c r="J146" s="69">
        <f t="shared" ref="J146:J148" si="43">H146*I146</f>
        <v>0</v>
      </c>
    </row>
    <row r="147" spans="1:10">
      <c r="A147" s="127">
        <v>0</v>
      </c>
      <c r="C147" s="3">
        <v>122633</v>
      </c>
      <c r="D147" s="3" t="s">
        <v>3221</v>
      </c>
      <c r="E147" s="3" t="s">
        <v>3220</v>
      </c>
      <c r="F147" s="3" t="s">
        <v>9</v>
      </c>
      <c r="G147" s="5">
        <v>7.36</v>
      </c>
      <c r="H147" s="69">
        <f t="shared" si="42"/>
        <v>7.36</v>
      </c>
      <c r="I147" s="68"/>
      <c r="J147" s="69">
        <f t="shared" si="43"/>
        <v>0</v>
      </c>
    </row>
    <row r="148" spans="1:10">
      <c r="A148" s="127">
        <v>0</v>
      </c>
      <c r="C148" s="3">
        <v>122634</v>
      </c>
      <c r="D148" s="3" t="s">
        <v>3222</v>
      </c>
      <c r="E148" s="3" t="s">
        <v>3220</v>
      </c>
      <c r="F148" s="3" t="s">
        <v>9</v>
      </c>
      <c r="G148" s="5">
        <v>8</v>
      </c>
      <c r="H148" s="69">
        <f t="shared" si="42"/>
        <v>8</v>
      </c>
      <c r="I148" s="68"/>
      <c r="J148" s="69">
        <f t="shared" si="43"/>
        <v>0</v>
      </c>
    </row>
    <row r="149" spans="1:10">
      <c r="A149" s="127">
        <v>0</v>
      </c>
      <c r="C149" s="3">
        <v>122652</v>
      </c>
      <c r="D149" s="3" t="s">
        <v>2223</v>
      </c>
      <c r="E149" s="3" t="s">
        <v>2451</v>
      </c>
      <c r="F149" s="3" t="s">
        <v>9</v>
      </c>
      <c r="G149" s="5">
        <v>18.72</v>
      </c>
      <c r="H149" s="69">
        <f t="shared" si="40"/>
        <v>18.72</v>
      </c>
      <c r="I149" s="68"/>
      <c r="J149" s="69">
        <f t="shared" si="41"/>
        <v>0</v>
      </c>
    </row>
    <row r="150" spans="1:10">
      <c r="A150" s="127">
        <v>0</v>
      </c>
      <c r="C150" s="3">
        <v>122653</v>
      </c>
      <c r="D150" s="3" t="s">
        <v>2224</v>
      </c>
      <c r="E150" s="3" t="s">
        <v>2451</v>
      </c>
      <c r="F150" s="3" t="s">
        <v>9</v>
      </c>
      <c r="G150" s="5">
        <v>13.44</v>
      </c>
      <c r="H150" s="69">
        <f t="shared" si="40"/>
        <v>13.44</v>
      </c>
      <c r="I150" s="68"/>
      <c r="J150" s="69">
        <f t="shared" si="41"/>
        <v>0</v>
      </c>
    </row>
    <row r="151" spans="1:10">
      <c r="A151" s="127">
        <v>0</v>
      </c>
      <c r="C151" s="3">
        <v>122654</v>
      </c>
      <c r="D151" s="3" t="s">
        <v>2225</v>
      </c>
      <c r="E151" s="3" t="s">
        <v>2451</v>
      </c>
      <c r="F151" s="3" t="s">
        <v>9</v>
      </c>
      <c r="G151" s="5">
        <v>15.36</v>
      </c>
      <c r="H151" s="69">
        <f t="shared" si="40"/>
        <v>15.36</v>
      </c>
      <c r="I151" s="68"/>
      <c r="J151" s="69">
        <f t="shared" si="41"/>
        <v>0</v>
      </c>
    </row>
    <row r="152" spans="1:10">
      <c r="A152" s="127">
        <v>0</v>
      </c>
      <c r="B152" s="91"/>
      <c r="C152" s="3">
        <v>122931</v>
      </c>
      <c r="D152" s="3" t="s">
        <v>3731</v>
      </c>
      <c r="E152" s="3" t="s">
        <v>9</v>
      </c>
      <c r="F152" s="3" t="s">
        <v>9</v>
      </c>
      <c r="G152" s="5">
        <v>15.68</v>
      </c>
      <c r="H152" s="69">
        <f t="shared" ref="H152" si="44">G152*(1-Скидка_ROXELPRO_Ind)</f>
        <v>15.68</v>
      </c>
      <c r="I152" s="68"/>
      <c r="J152" s="69">
        <f t="shared" ref="J152" si="45">H152*I152</f>
        <v>0</v>
      </c>
    </row>
    <row r="153" spans="1:10" ht="12.5" thickBot="1">
      <c r="A153" s="127">
        <v>0</v>
      </c>
      <c r="B153" s="91"/>
      <c r="C153" s="3">
        <v>122932</v>
      </c>
      <c r="D153" s="3" t="s">
        <v>2953</v>
      </c>
      <c r="E153" s="3" t="s">
        <v>9</v>
      </c>
      <c r="F153" s="3" t="s">
        <v>9</v>
      </c>
      <c r="G153" s="5">
        <v>15.68</v>
      </c>
      <c r="H153" s="69">
        <f>G153*(1-Скидка_ROXELPRO_Ind)</f>
        <v>15.68</v>
      </c>
      <c r="I153" s="68"/>
      <c r="J153" s="69">
        <f>H153*I153</f>
        <v>0</v>
      </c>
    </row>
    <row r="154" spans="1:10" ht="12.5" thickBot="1">
      <c r="A154" s="127"/>
      <c r="B154" s="312" t="s">
        <v>2265</v>
      </c>
      <c r="C154" s="312"/>
      <c r="D154" s="312"/>
      <c r="E154" s="312"/>
      <c r="F154" s="312"/>
      <c r="G154" s="313"/>
      <c r="H154" s="69"/>
      <c r="I154" s="68"/>
      <c r="J154" s="69"/>
    </row>
    <row r="155" spans="1:10">
      <c r="A155" s="127">
        <v>0</v>
      </c>
      <c r="C155" s="3">
        <v>123525</v>
      </c>
      <c r="D155" s="3" t="s">
        <v>3190</v>
      </c>
      <c r="E155" s="3" t="s">
        <v>2460</v>
      </c>
      <c r="F155" s="3" t="s">
        <v>9</v>
      </c>
      <c r="G155" s="5">
        <v>12.79</v>
      </c>
      <c r="H155" s="69">
        <f t="shared" ref="H155:H165" si="46">G155*(1-Скидка_ROXELPRO_Ind)</f>
        <v>12.79</v>
      </c>
      <c r="I155" s="68"/>
      <c r="J155" s="69">
        <f t="shared" ref="J155:J167" si="47">H155*I155</f>
        <v>0</v>
      </c>
    </row>
    <row r="156" spans="1:10">
      <c r="A156" s="127">
        <v>0</v>
      </c>
      <c r="C156" s="3">
        <v>123543</v>
      </c>
      <c r="D156" s="3" t="s">
        <v>3642</v>
      </c>
      <c r="E156" s="3" t="s">
        <v>3519</v>
      </c>
      <c r="F156" s="3" t="s">
        <v>9</v>
      </c>
      <c r="G156" s="5">
        <v>10.91</v>
      </c>
      <c r="H156" s="69">
        <f t="shared" si="46"/>
        <v>10.91</v>
      </c>
      <c r="I156" s="68"/>
      <c r="J156" s="69">
        <f t="shared" si="47"/>
        <v>0</v>
      </c>
    </row>
    <row r="157" spans="1:10">
      <c r="A157" s="127">
        <v>0</v>
      </c>
      <c r="C157" s="3">
        <v>123544</v>
      </c>
      <c r="D157" s="3" t="s">
        <v>3643</v>
      </c>
      <c r="E157" s="3" t="s">
        <v>3519</v>
      </c>
      <c r="F157" s="3" t="s">
        <v>9</v>
      </c>
      <c r="G157" s="5">
        <v>11.96</v>
      </c>
      <c r="H157" s="69">
        <f t="shared" si="46"/>
        <v>11.96</v>
      </c>
      <c r="I157" s="68"/>
      <c r="J157" s="69">
        <f t="shared" si="47"/>
        <v>0</v>
      </c>
    </row>
    <row r="158" spans="1:10">
      <c r="A158" s="127">
        <v>0</v>
      </c>
      <c r="C158" s="3">
        <v>123561</v>
      </c>
      <c r="D158" s="3" t="s">
        <v>3782</v>
      </c>
      <c r="E158" s="3" t="s">
        <v>2460</v>
      </c>
      <c r="F158" s="3" t="s">
        <v>9</v>
      </c>
      <c r="G158" s="5">
        <v>5.39</v>
      </c>
      <c r="H158" s="69">
        <f t="shared" ref="H158" si="48">G158*(1-Скидка_ROXELPRO_Ind)</f>
        <v>5.39</v>
      </c>
      <c r="I158" s="68"/>
      <c r="J158" s="69">
        <f t="shared" ref="J158" si="49">H158*I158</f>
        <v>0</v>
      </c>
    </row>
    <row r="159" spans="1:10">
      <c r="A159" s="127">
        <v>0</v>
      </c>
      <c r="C159" s="3">
        <v>123562</v>
      </c>
      <c r="D159" s="3" t="s">
        <v>3526</v>
      </c>
      <c r="E159" s="3" t="s">
        <v>2460</v>
      </c>
      <c r="F159" s="3" t="s">
        <v>9</v>
      </c>
      <c r="G159" s="5">
        <v>8.8699999999999992</v>
      </c>
      <c r="H159" s="69">
        <f t="shared" si="46"/>
        <v>8.8699999999999992</v>
      </c>
      <c r="I159" s="68"/>
      <c r="J159" s="69">
        <f t="shared" si="47"/>
        <v>0</v>
      </c>
    </row>
    <row r="160" spans="1:10">
      <c r="A160" s="127">
        <v>0</v>
      </c>
      <c r="C160" s="3">
        <v>123582</v>
      </c>
      <c r="D160" s="3" t="s">
        <v>3527</v>
      </c>
      <c r="E160" s="3" t="s">
        <v>2460</v>
      </c>
      <c r="F160" s="3" t="s">
        <v>9</v>
      </c>
      <c r="G160" s="5">
        <v>8.8699999999999992</v>
      </c>
      <c r="H160" s="69">
        <f t="shared" si="46"/>
        <v>8.8699999999999992</v>
      </c>
      <c r="I160" s="68"/>
      <c r="J160" s="69">
        <f t="shared" si="47"/>
        <v>0</v>
      </c>
    </row>
    <row r="161" spans="1:11">
      <c r="A161" s="127">
        <v>0</v>
      </c>
      <c r="C161" s="3">
        <v>123721</v>
      </c>
      <c r="D161" s="3" t="s">
        <v>3644</v>
      </c>
      <c r="E161" s="3" t="s">
        <v>2306</v>
      </c>
      <c r="F161" s="3" t="s">
        <v>9</v>
      </c>
      <c r="G161" s="5">
        <v>6.06</v>
      </c>
      <c r="H161" s="69">
        <f t="shared" si="46"/>
        <v>6.06</v>
      </c>
      <c r="I161" s="68"/>
      <c r="J161" s="69">
        <f t="shared" si="47"/>
        <v>0</v>
      </c>
    </row>
    <row r="162" spans="1:11">
      <c r="A162" s="127">
        <v>0</v>
      </c>
      <c r="C162" s="3">
        <v>123725</v>
      </c>
      <c r="D162" s="3" t="s">
        <v>3645</v>
      </c>
      <c r="E162" s="3" t="s">
        <v>2303</v>
      </c>
      <c r="F162" s="3" t="s">
        <v>9</v>
      </c>
      <c r="G162" s="5">
        <v>17.170000000000002</v>
      </c>
      <c r="H162" s="69">
        <f t="shared" si="46"/>
        <v>17.170000000000002</v>
      </c>
      <c r="I162" s="68"/>
      <c r="J162" s="69">
        <f t="shared" si="47"/>
        <v>0</v>
      </c>
    </row>
    <row r="163" spans="1:11">
      <c r="A163" s="127">
        <v>0</v>
      </c>
      <c r="C163" s="3">
        <v>123743</v>
      </c>
      <c r="D163" s="3" t="s">
        <v>3646</v>
      </c>
      <c r="E163" s="3" t="s">
        <v>2304</v>
      </c>
      <c r="F163" s="3" t="s">
        <v>9</v>
      </c>
      <c r="G163" s="5">
        <v>15.42</v>
      </c>
      <c r="H163" s="69">
        <f t="shared" si="46"/>
        <v>15.42</v>
      </c>
      <c r="I163" s="68"/>
      <c r="J163" s="69">
        <f t="shared" si="47"/>
        <v>0</v>
      </c>
      <c r="K163" s="91"/>
    </row>
    <row r="164" spans="1:11">
      <c r="A164" s="127">
        <v>0</v>
      </c>
      <c r="C164" s="3">
        <v>123744</v>
      </c>
      <c r="D164" s="3" t="s">
        <v>3647</v>
      </c>
      <c r="E164" s="3" t="s">
        <v>2304</v>
      </c>
      <c r="F164" s="3" t="s">
        <v>9</v>
      </c>
      <c r="G164" s="5">
        <v>16.38</v>
      </c>
      <c r="H164" s="69">
        <f t="shared" si="46"/>
        <v>16.38</v>
      </c>
      <c r="I164" s="68"/>
      <c r="J164" s="69">
        <f t="shared" si="47"/>
        <v>0</v>
      </c>
      <c r="K164" s="91"/>
    </row>
    <row r="165" spans="1:11">
      <c r="A165" s="127">
        <v>0</v>
      </c>
      <c r="C165" s="3">
        <v>123761</v>
      </c>
      <c r="D165" s="3" t="s">
        <v>3648</v>
      </c>
      <c r="E165" s="3" t="s">
        <v>2306</v>
      </c>
      <c r="F165" s="3" t="s">
        <v>9</v>
      </c>
      <c r="G165" s="5">
        <v>6.24</v>
      </c>
      <c r="H165" s="69">
        <f t="shared" si="46"/>
        <v>6.24</v>
      </c>
      <c r="I165" s="68"/>
      <c r="J165" s="69">
        <f t="shared" si="47"/>
        <v>0</v>
      </c>
      <c r="K165" s="91"/>
    </row>
    <row r="166" spans="1:11">
      <c r="A166" s="127">
        <v>0</v>
      </c>
      <c r="C166" s="3">
        <v>123825</v>
      </c>
      <c r="D166" s="3" t="s">
        <v>4983</v>
      </c>
      <c r="E166" s="3" t="s">
        <v>2460</v>
      </c>
      <c r="F166" s="3" t="s">
        <v>9</v>
      </c>
      <c r="G166" s="5">
        <v>8.94</v>
      </c>
      <c r="H166" s="69">
        <f t="shared" ref="H166:H167" si="50">G166*(1-Скидка_ROXELPRO_Ind)</f>
        <v>8.94</v>
      </c>
      <c r="I166" s="68"/>
      <c r="J166" s="69">
        <f t="shared" si="47"/>
        <v>0</v>
      </c>
      <c r="K166" s="91"/>
    </row>
    <row r="167" spans="1:11" ht="12.5" thickBot="1">
      <c r="A167" s="127">
        <v>0</v>
      </c>
      <c r="C167" s="3">
        <v>123844</v>
      </c>
      <c r="D167" s="3" t="s">
        <v>4984</v>
      </c>
      <c r="E167" s="3" t="s">
        <v>3519</v>
      </c>
      <c r="F167" s="3" t="s">
        <v>9</v>
      </c>
      <c r="G167" s="5">
        <v>9.4700000000000006</v>
      </c>
      <c r="H167" s="69">
        <f t="shared" si="50"/>
        <v>9.4700000000000006</v>
      </c>
      <c r="I167" s="68"/>
      <c r="J167" s="69">
        <f t="shared" si="47"/>
        <v>0</v>
      </c>
      <c r="K167" s="91"/>
    </row>
    <row r="168" spans="1:11" ht="12.5" thickBot="1">
      <c r="A168" s="127"/>
      <c r="B168" s="312" t="s">
        <v>2954</v>
      </c>
      <c r="C168" s="312"/>
      <c r="D168" s="312"/>
      <c r="E168" s="312"/>
      <c r="F168" s="312"/>
      <c r="G168" s="313"/>
      <c r="H168" s="69"/>
      <c r="I168" s="68"/>
      <c r="J168" s="69"/>
    </row>
    <row r="169" spans="1:11">
      <c r="A169" s="127">
        <v>0</v>
      </c>
      <c r="C169" s="3">
        <v>132430</v>
      </c>
      <c r="D169" s="3" t="s">
        <v>3153</v>
      </c>
      <c r="E169" s="3" t="s">
        <v>2452</v>
      </c>
      <c r="F169" s="3" t="s">
        <v>9</v>
      </c>
      <c r="G169" s="5">
        <v>8.58</v>
      </c>
      <c r="H169" s="69">
        <f>G169*(1-Скидка_ROXELPRO_Ind)</f>
        <v>8.58</v>
      </c>
      <c r="I169" s="68"/>
      <c r="J169" s="69">
        <f>H169*I169</f>
        <v>0</v>
      </c>
    </row>
    <row r="170" spans="1:11">
      <c r="A170" s="127">
        <v>0</v>
      </c>
      <c r="C170" s="3">
        <v>132431</v>
      </c>
      <c r="D170" s="3" t="s">
        <v>3154</v>
      </c>
      <c r="E170" s="3" t="s">
        <v>2452</v>
      </c>
      <c r="F170" s="3" t="s">
        <v>9</v>
      </c>
      <c r="G170" s="5">
        <v>8.58</v>
      </c>
      <c r="H170" s="69">
        <f t="shared" ref="H170:H178" si="51">G170*(1-Скидка_ROXELPRO_Ind)</f>
        <v>8.58</v>
      </c>
      <c r="I170" s="68"/>
      <c r="J170" s="69">
        <f t="shared" ref="J170:J200" si="52">H170*I170</f>
        <v>0</v>
      </c>
    </row>
    <row r="171" spans="1:11">
      <c r="A171" s="127">
        <v>0</v>
      </c>
      <c r="C171" s="3">
        <v>132432</v>
      </c>
      <c r="D171" s="3" t="s">
        <v>3155</v>
      </c>
      <c r="E171" s="3" t="s">
        <v>2452</v>
      </c>
      <c r="F171" s="3" t="s">
        <v>9</v>
      </c>
      <c r="G171" s="5">
        <v>8.58</v>
      </c>
      <c r="H171" s="69">
        <f t="shared" si="51"/>
        <v>8.58</v>
      </c>
      <c r="I171" s="68"/>
      <c r="J171" s="69">
        <f t="shared" si="52"/>
        <v>0</v>
      </c>
    </row>
    <row r="172" spans="1:11">
      <c r="A172" s="127">
        <v>0</v>
      </c>
      <c r="C172" s="3">
        <v>132433</v>
      </c>
      <c r="D172" s="3" t="s">
        <v>3156</v>
      </c>
      <c r="E172" s="3" t="s">
        <v>2452</v>
      </c>
      <c r="F172" s="3" t="s">
        <v>9</v>
      </c>
      <c r="G172" s="5">
        <v>8.84</v>
      </c>
      <c r="H172" s="69">
        <f t="shared" si="51"/>
        <v>8.84</v>
      </c>
      <c r="I172" s="68"/>
      <c r="J172" s="69">
        <f t="shared" si="52"/>
        <v>0</v>
      </c>
    </row>
    <row r="173" spans="1:11">
      <c r="A173" s="127">
        <v>0</v>
      </c>
      <c r="C173" s="3">
        <v>132434</v>
      </c>
      <c r="D173" s="3" t="s">
        <v>3157</v>
      </c>
      <c r="E173" s="3" t="s">
        <v>2452</v>
      </c>
      <c r="F173" s="3" t="s">
        <v>9</v>
      </c>
      <c r="G173" s="5">
        <v>8.84</v>
      </c>
      <c r="H173" s="69">
        <f t="shared" si="51"/>
        <v>8.84</v>
      </c>
      <c r="I173" s="68"/>
      <c r="J173" s="69">
        <f t="shared" si="52"/>
        <v>0</v>
      </c>
    </row>
    <row r="174" spans="1:11">
      <c r="A174" s="127">
        <v>0</v>
      </c>
      <c r="C174" s="3">
        <v>132435</v>
      </c>
      <c r="D174" s="3" t="s">
        <v>3158</v>
      </c>
      <c r="E174" s="3" t="s">
        <v>2452</v>
      </c>
      <c r="F174" s="3" t="s">
        <v>9</v>
      </c>
      <c r="G174" s="5">
        <v>8.84</v>
      </c>
      <c r="H174" s="69">
        <f t="shared" si="51"/>
        <v>8.84</v>
      </c>
      <c r="I174" s="68"/>
      <c r="J174" s="69">
        <f t="shared" si="52"/>
        <v>0</v>
      </c>
    </row>
    <row r="175" spans="1:11">
      <c r="A175" s="127">
        <v>0</v>
      </c>
      <c r="C175" s="3">
        <v>132436</v>
      </c>
      <c r="D175" s="3" t="s">
        <v>3159</v>
      </c>
      <c r="E175" s="3" t="s">
        <v>2452</v>
      </c>
      <c r="F175" s="3" t="s">
        <v>9</v>
      </c>
      <c r="G175" s="5">
        <v>9.1</v>
      </c>
      <c r="H175" s="69">
        <f t="shared" si="51"/>
        <v>9.1</v>
      </c>
      <c r="I175" s="68"/>
      <c r="J175" s="69">
        <f t="shared" si="52"/>
        <v>0</v>
      </c>
    </row>
    <row r="176" spans="1:11">
      <c r="A176" s="127">
        <v>0</v>
      </c>
      <c r="C176" s="3">
        <v>132437</v>
      </c>
      <c r="D176" s="3" t="s">
        <v>3160</v>
      </c>
      <c r="E176" s="3" t="s">
        <v>2452</v>
      </c>
      <c r="F176" s="3" t="s">
        <v>9</v>
      </c>
      <c r="G176" s="5">
        <v>9.1</v>
      </c>
      <c r="H176" s="69">
        <f t="shared" si="51"/>
        <v>9.1</v>
      </c>
      <c r="I176" s="68"/>
      <c r="J176" s="69">
        <f t="shared" si="52"/>
        <v>0</v>
      </c>
    </row>
    <row r="177" spans="1:11">
      <c r="A177" s="127">
        <v>0</v>
      </c>
      <c r="C177" s="3">
        <v>132438</v>
      </c>
      <c r="D177" s="3" t="s">
        <v>3161</v>
      </c>
      <c r="E177" s="3" t="s">
        <v>2452</v>
      </c>
      <c r="F177" s="3" t="s">
        <v>9</v>
      </c>
      <c r="G177" s="5">
        <v>9.1</v>
      </c>
      <c r="H177" s="69">
        <f t="shared" si="51"/>
        <v>9.1</v>
      </c>
      <c r="I177" s="68"/>
      <c r="J177" s="69">
        <f t="shared" si="52"/>
        <v>0</v>
      </c>
    </row>
    <row r="178" spans="1:11">
      <c r="A178" s="127">
        <v>0</v>
      </c>
      <c r="C178" s="3">
        <v>132439</v>
      </c>
      <c r="D178" s="3" t="s">
        <v>3162</v>
      </c>
      <c r="E178" s="3" t="s">
        <v>2452</v>
      </c>
      <c r="F178" s="3" t="s">
        <v>9</v>
      </c>
      <c r="G178" s="5">
        <v>9.1</v>
      </c>
      <c r="H178" s="69">
        <f t="shared" si="51"/>
        <v>9.1</v>
      </c>
      <c r="I178" s="68"/>
      <c r="J178" s="69">
        <f t="shared" si="52"/>
        <v>0</v>
      </c>
    </row>
    <row r="179" spans="1:11">
      <c r="A179" s="127">
        <v>0</v>
      </c>
      <c r="C179" s="3">
        <v>132440</v>
      </c>
      <c r="D179" s="3" t="s">
        <v>2901</v>
      </c>
      <c r="E179" s="3" t="s">
        <v>2452</v>
      </c>
      <c r="F179" s="3" t="s">
        <v>9</v>
      </c>
      <c r="G179" s="5">
        <v>8.58</v>
      </c>
      <c r="H179" s="69">
        <f t="shared" ref="H179:H184" si="53">G179*(1-Скидка_ROXELPRO_Ind)</f>
        <v>8.58</v>
      </c>
      <c r="I179" s="68"/>
      <c r="J179" s="69">
        <f t="shared" si="52"/>
        <v>0</v>
      </c>
      <c r="K179" s="91"/>
    </row>
    <row r="180" spans="1:11">
      <c r="A180" s="127">
        <v>0</v>
      </c>
      <c r="C180" s="3">
        <v>132441</v>
      </c>
      <c r="D180" s="3" t="s">
        <v>2902</v>
      </c>
      <c r="E180" s="3" t="s">
        <v>2452</v>
      </c>
      <c r="F180" s="3" t="s">
        <v>9</v>
      </c>
      <c r="G180" s="5">
        <v>8.58</v>
      </c>
      <c r="H180" s="69">
        <f t="shared" si="53"/>
        <v>8.58</v>
      </c>
      <c r="I180" s="68"/>
      <c r="J180" s="69">
        <f t="shared" si="52"/>
        <v>0</v>
      </c>
      <c r="K180" s="91"/>
    </row>
    <row r="181" spans="1:11">
      <c r="A181" s="127">
        <v>0</v>
      </c>
      <c r="C181" s="3">
        <v>132442</v>
      </c>
      <c r="D181" s="3" t="s">
        <v>2903</v>
      </c>
      <c r="E181" s="3" t="s">
        <v>2452</v>
      </c>
      <c r="F181" s="3" t="s">
        <v>9</v>
      </c>
      <c r="G181" s="5">
        <v>8.58</v>
      </c>
      <c r="H181" s="69">
        <f t="shared" si="53"/>
        <v>8.58</v>
      </c>
      <c r="I181" s="68"/>
      <c r="J181" s="69">
        <f t="shared" si="52"/>
        <v>0</v>
      </c>
      <c r="K181" s="91"/>
    </row>
    <row r="182" spans="1:11">
      <c r="A182" s="127">
        <v>0</v>
      </c>
      <c r="C182" s="3">
        <v>132443</v>
      </c>
      <c r="D182" s="3" t="s">
        <v>2904</v>
      </c>
      <c r="E182" s="3" t="s">
        <v>2452</v>
      </c>
      <c r="F182" s="3" t="s">
        <v>9</v>
      </c>
      <c r="G182" s="5">
        <v>8.84</v>
      </c>
      <c r="H182" s="69">
        <f t="shared" si="53"/>
        <v>8.84</v>
      </c>
      <c r="I182" s="68"/>
      <c r="J182" s="69">
        <f t="shared" si="52"/>
        <v>0</v>
      </c>
      <c r="K182" s="91"/>
    </row>
    <row r="183" spans="1:11">
      <c r="A183" s="127">
        <v>0</v>
      </c>
      <c r="C183" s="3">
        <v>132446</v>
      </c>
      <c r="D183" s="3" t="s">
        <v>2905</v>
      </c>
      <c r="E183" s="3" t="s">
        <v>2452</v>
      </c>
      <c r="F183" s="3" t="s">
        <v>9</v>
      </c>
      <c r="G183" s="5">
        <v>9.1</v>
      </c>
      <c r="H183" s="69">
        <f t="shared" si="53"/>
        <v>9.1</v>
      </c>
      <c r="I183" s="68"/>
      <c r="J183" s="69">
        <f t="shared" si="52"/>
        <v>0</v>
      </c>
      <c r="K183" s="91"/>
    </row>
    <row r="184" spans="1:11">
      <c r="A184" s="127">
        <v>0</v>
      </c>
      <c r="C184" s="3">
        <v>132447</v>
      </c>
      <c r="D184" s="3" t="s">
        <v>2906</v>
      </c>
      <c r="E184" s="3" t="s">
        <v>2452</v>
      </c>
      <c r="F184" s="3" t="s">
        <v>9</v>
      </c>
      <c r="G184" s="5">
        <v>9.1</v>
      </c>
      <c r="H184" s="69">
        <f t="shared" si="53"/>
        <v>9.1</v>
      </c>
      <c r="I184" s="68"/>
      <c r="J184" s="69">
        <f t="shared" si="52"/>
        <v>0</v>
      </c>
      <c r="K184" s="91"/>
    </row>
    <row r="185" spans="1:11">
      <c r="A185" s="127">
        <v>0</v>
      </c>
      <c r="C185" s="3">
        <v>132450</v>
      </c>
      <c r="D185" s="3" t="s">
        <v>2266</v>
      </c>
      <c r="E185" s="3" t="s">
        <v>2453</v>
      </c>
      <c r="F185" s="3" t="s">
        <v>9</v>
      </c>
      <c r="G185" s="5">
        <v>12.25</v>
      </c>
      <c r="H185" s="69">
        <f t="shared" ref="H185:H194" si="54">G185*(1-Скидка_ROXELPRO_Ind)</f>
        <v>12.25</v>
      </c>
      <c r="I185" s="68"/>
      <c r="J185" s="69">
        <f t="shared" si="52"/>
        <v>0</v>
      </c>
    </row>
    <row r="186" spans="1:11">
      <c r="A186" s="127">
        <v>0</v>
      </c>
      <c r="C186" s="3">
        <v>132451</v>
      </c>
      <c r="D186" s="3" t="s">
        <v>2267</v>
      </c>
      <c r="E186" s="3" t="s">
        <v>2453</v>
      </c>
      <c r="F186" s="3" t="s">
        <v>9</v>
      </c>
      <c r="G186" s="5">
        <v>12.25</v>
      </c>
      <c r="H186" s="69">
        <f t="shared" si="54"/>
        <v>12.25</v>
      </c>
      <c r="I186" s="68"/>
      <c r="J186" s="69">
        <f t="shared" si="52"/>
        <v>0</v>
      </c>
    </row>
    <row r="187" spans="1:11">
      <c r="A187" s="127">
        <v>0</v>
      </c>
      <c r="C187" s="3">
        <v>132452</v>
      </c>
      <c r="D187" s="3" t="s">
        <v>2268</v>
      </c>
      <c r="E187" s="3" t="s">
        <v>2453</v>
      </c>
      <c r="F187" s="3" t="s">
        <v>9</v>
      </c>
      <c r="G187" s="5">
        <v>12.25</v>
      </c>
      <c r="H187" s="69">
        <f t="shared" si="54"/>
        <v>12.25</v>
      </c>
      <c r="I187" s="68"/>
      <c r="J187" s="69">
        <f t="shared" si="52"/>
        <v>0</v>
      </c>
    </row>
    <row r="188" spans="1:11">
      <c r="A188" s="127">
        <v>0</v>
      </c>
      <c r="C188" s="3">
        <v>132453</v>
      </c>
      <c r="D188" s="3" t="s">
        <v>2269</v>
      </c>
      <c r="E188" s="3" t="s">
        <v>2453</v>
      </c>
      <c r="F188" s="3" t="s">
        <v>9</v>
      </c>
      <c r="G188" s="5">
        <v>12.87</v>
      </c>
      <c r="H188" s="69">
        <f t="shared" si="54"/>
        <v>12.87</v>
      </c>
      <c r="I188" s="68"/>
      <c r="J188" s="69">
        <f t="shared" si="52"/>
        <v>0</v>
      </c>
    </row>
    <row r="189" spans="1:11">
      <c r="A189" s="127">
        <v>0</v>
      </c>
      <c r="C189" s="3">
        <v>132454</v>
      </c>
      <c r="D189" s="3" t="s">
        <v>2270</v>
      </c>
      <c r="E189" s="3" t="s">
        <v>2453</v>
      </c>
      <c r="F189" s="3" t="s">
        <v>9</v>
      </c>
      <c r="G189" s="5">
        <v>12.87</v>
      </c>
      <c r="H189" s="69">
        <f t="shared" si="54"/>
        <v>12.87</v>
      </c>
      <c r="I189" s="68"/>
      <c r="J189" s="69">
        <f t="shared" si="52"/>
        <v>0</v>
      </c>
    </row>
    <row r="190" spans="1:11">
      <c r="A190" s="127">
        <v>0</v>
      </c>
      <c r="C190" s="3">
        <v>132455</v>
      </c>
      <c r="D190" s="3" t="s">
        <v>2271</v>
      </c>
      <c r="E190" s="3" t="s">
        <v>2453</v>
      </c>
      <c r="F190" s="3" t="s">
        <v>9</v>
      </c>
      <c r="G190" s="5">
        <v>12.87</v>
      </c>
      <c r="H190" s="69">
        <f t="shared" si="54"/>
        <v>12.87</v>
      </c>
      <c r="I190" s="68"/>
      <c r="J190" s="69">
        <f t="shared" si="52"/>
        <v>0</v>
      </c>
    </row>
    <row r="191" spans="1:11">
      <c r="A191" s="127">
        <v>0</v>
      </c>
      <c r="C191" s="3">
        <v>132456</v>
      </c>
      <c r="D191" s="3" t="s">
        <v>2272</v>
      </c>
      <c r="E191" s="3" t="s">
        <v>2453</v>
      </c>
      <c r="F191" s="3" t="s">
        <v>9</v>
      </c>
      <c r="G191" s="5">
        <v>13.49</v>
      </c>
      <c r="H191" s="69">
        <f t="shared" si="54"/>
        <v>13.49</v>
      </c>
      <c r="I191" s="68"/>
      <c r="J191" s="69">
        <f t="shared" si="52"/>
        <v>0</v>
      </c>
    </row>
    <row r="192" spans="1:11">
      <c r="A192" s="127">
        <v>0</v>
      </c>
      <c r="C192" s="3">
        <v>132457</v>
      </c>
      <c r="D192" s="3" t="s">
        <v>2273</v>
      </c>
      <c r="E192" s="3" t="s">
        <v>2453</v>
      </c>
      <c r="F192" s="3" t="s">
        <v>9</v>
      </c>
      <c r="G192" s="5">
        <v>13.49</v>
      </c>
      <c r="H192" s="69">
        <f t="shared" si="54"/>
        <v>13.49</v>
      </c>
      <c r="I192" s="68"/>
      <c r="J192" s="69">
        <f t="shared" si="52"/>
        <v>0</v>
      </c>
    </row>
    <row r="193" spans="1:11">
      <c r="A193" s="127">
        <v>0</v>
      </c>
      <c r="C193" s="3">
        <v>132458</v>
      </c>
      <c r="D193" s="3" t="s">
        <v>2274</v>
      </c>
      <c r="E193" s="3" t="s">
        <v>2453</v>
      </c>
      <c r="F193" s="3" t="s">
        <v>9</v>
      </c>
      <c r="G193" s="5">
        <v>13.49</v>
      </c>
      <c r="H193" s="69">
        <f t="shared" si="54"/>
        <v>13.49</v>
      </c>
      <c r="I193" s="68"/>
      <c r="J193" s="69">
        <f t="shared" si="52"/>
        <v>0</v>
      </c>
    </row>
    <row r="194" spans="1:11">
      <c r="A194" s="127">
        <v>0</v>
      </c>
      <c r="C194" s="3">
        <v>132459</v>
      </c>
      <c r="D194" s="3" t="s">
        <v>2275</v>
      </c>
      <c r="E194" s="3" t="s">
        <v>2453</v>
      </c>
      <c r="F194" s="3" t="s">
        <v>9</v>
      </c>
      <c r="G194" s="5">
        <v>13.49</v>
      </c>
      <c r="H194" s="69">
        <f t="shared" si="54"/>
        <v>13.49</v>
      </c>
      <c r="I194" s="68"/>
      <c r="J194" s="69">
        <f t="shared" si="52"/>
        <v>0</v>
      </c>
    </row>
    <row r="195" spans="1:11">
      <c r="A195" s="127">
        <v>0</v>
      </c>
      <c r="C195" s="3">
        <v>132460</v>
      </c>
      <c r="D195" s="3" t="s">
        <v>2907</v>
      </c>
      <c r="E195" s="3" t="s">
        <v>2453</v>
      </c>
      <c r="F195" s="3" t="s">
        <v>9</v>
      </c>
      <c r="G195" s="5">
        <v>12.25</v>
      </c>
      <c r="H195" s="69">
        <f t="shared" ref="H195:H200" si="55">G195*(1-Скидка_ROXELPRO_Ind)</f>
        <v>12.25</v>
      </c>
      <c r="I195" s="68"/>
      <c r="J195" s="69">
        <f t="shared" si="52"/>
        <v>0</v>
      </c>
      <c r="K195" s="91"/>
    </row>
    <row r="196" spans="1:11">
      <c r="A196" s="127">
        <v>0</v>
      </c>
      <c r="C196" s="3">
        <v>132461</v>
      </c>
      <c r="D196" s="3" t="s">
        <v>2908</v>
      </c>
      <c r="E196" s="3" t="s">
        <v>2453</v>
      </c>
      <c r="F196" s="3" t="s">
        <v>9</v>
      </c>
      <c r="G196" s="5">
        <v>12.25</v>
      </c>
      <c r="H196" s="69">
        <f t="shared" si="55"/>
        <v>12.25</v>
      </c>
      <c r="I196" s="68"/>
      <c r="J196" s="69">
        <f t="shared" si="52"/>
        <v>0</v>
      </c>
      <c r="K196" s="91"/>
    </row>
    <row r="197" spans="1:11">
      <c r="A197" s="127">
        <v>0</v>
      </c>
      <c r="C197" s="3">
        <v>132462</v>
      </c>
      <c r="D197" s="3" t="s">
        <v>2909</v>
      </c>
      <c r="E197" s="3" t="s">
        <v>2453</v>
      </c>
      <c r="F197" s="3" t="s">
        <v>9</v>
      </c>
      <c r="G197" s="5">
        <v>12.25</v>
      </c>
      <c r="H197" s="69">
        <f t="shared" si="55"/>
        <v>12.25</v>
      </c>
      <c r="I197" s="68"/>
      <c r="J197" s="69">
        <f t="shared" si="52"/>
        <v>0</v>
      </c>
      <c r="K197" s="91"/>
    </row>
    <row r="198" spans="1:11">
      <c r="A198" s="127">
        <v>0</v>
      </c>
      <c r="C198" s="3">
        <v>132463</v>
      </c>
      <c r="D198" s="3" t="s">
        <v>2910</v>
      </c>
      <c r="E198" s="3" t="s">
        <v>2453</v>
      </c>
      <c r="F198" s="3" t="s">
        <v>9</v>
      </c>
      <c r="G198" s="5">
        <v>12.87</v>
      </c>
      <c r="H198" s="69">
        <f t="shared" si="55"/>
        <v>12.87</v>
      </c>
      <c r="I198" s="68"/>
      <c r="J198" s="69">
        <f t="shared" si="52"/>
        <v>0</v>
      </c>
      <c r="K198" s="91"/>
    </row>
    <row r="199" spans="1:11">
      <c r="A199" s="127">
        <v>0</v>
      </c>
      <c r="C199" s="3">
        <v>132466</v>
      </c>
      <c r="D199" s="3" t="s">
        <v>2911</v>
      </c>
      <c r="E199" s="3" t="s">
        <v>2453</v>
      </c>
      <c r="F199" s="3" t="s">
        <v>9</v>
      </c>
      <c r="G199" s="5">
        <v>13.49</v>
      </c>
      <c r="H199" s="69">
        <f t="shared" si="55"/>
        <v>13.49</v>
      </c>
      <c r="I199" s="68"/>
      <c r="J199" s="69">
        <f t="shared" si="52"/>
        <v>0</v>
      </c>
      <c r="K199" s="91"/>
    </row>
    <row r="200" spans="1:11">
      <c r="A200" s="127">
        <v>0</v>
      </c>
      <c r="C200" s="3">
        <v>132467</v>
      </c>
      <c r="D200" s="3" t="s">
        <v>2912</v>
      </c>
      <c r="E200" s="3" t="s">
        <v>2453</v>
      </c>
      <c r="F200" s="3" t="s">
        <v>9</v>
      </c>
      <c r="G200" s="5">
        <v>13.49</v>
      </c>
      <c r="H200" s="69">
        <f t="shared" si="55"/>
        <v>13.49</v>
      </c>
      <c r="I200" s="68"/>
      <c r="J200" s="69">
        <f t="shared" si="52"/>
        <v>0</v>
      </c>
      <c r="K200" s="91"/>
    </row>
    <row r="201" spans="1:11">
      <c r="A201" s="127">
        <v>0</v>
      </c>
      <c r="C201" s="3">
        <v>132932</v>
      </c>
      <c r="D201" s="3" t="s">
        <v>2956</v>
      </c>
      <c r="E201" s="3" t="s">
        <v>9</v>
      </c>
      <c r="F201" s="3" t="s">
        <v>9</v>
      </c>
      <c r="G201" s="5">
        <v>14.7</v>
      </c>
      <c r="H201" s="69">
        <f>G201*(1-Скидка_ROXELPRO_Ind)</f>
        <v>14.7</v>
      </c>
      <c r="I201" s="68"/>
      <c r="J201" s="69">
        <f>H201*I201</f>
        <v>0</v>
      </c>
      <c r="K201" s="91"/>
    </row>
    <row r="202" spans="1:11" ht="12.5" thickBot="1">
      <c r="A202" s="127">
        <v>0</v>
      </c>
      <c r="B202" s="91"/>
      <c r="C202" s="3">
        <v>132933</v>
      </c>
      <c r="D202" s="3" t="s">
        <v>3732</v>
      </c>
      <c r="E202" s="3" t="s">
        <v>9</v>
      </c>
      <c r="F202" s="3" t="s">
        <v>9</v>
      </c>
      <c r="G202" s="5">
        <v>14.7</v>
      </c>
      <c r="H202" s="69">
        <f>G202*(1-Скидка_ROXELPRO_Ind)</f>
        <v>14.7</v>
      </c>
      <c r="I202" s="68"/>
      <c r="J202" s="69">
        <f>H202*I202</f>
        <v>0</v>
      </c>
      <c r="K202" s="91"/>
    </row>
    <row r="203" spans="1:11" ht="12.5" thickBot="1">
      <c r="A203" s="127"/>
      <c r="B203" s="312" t="s">
        <v>2955</v>
      </c>
      <c r="C203" s="312"/>
      <c r="D203" s="312"/>
      <c r="E203" s="312"/>
      <c r="F203" s="312"/>
      <c r="G203" s="313"/>
      <c r="H203" s="69"/>
      <c r="I203" s="68"/>
      <c r="J203" s="69"/>
      <c r="K203" s="91"/>
    </row>
    <row r="204" spans="1:11">
      <c r="A204" s="127">
        <v>0</v>
      </c>
      <c r="C204" s="3">
        <v>133103</v>
      </c>
      <c r="D204" s="3" t="s">
        <v>4689</v>
      </c>
      <c r="E204" s="3" t="s">
        <v>2427</v>
      </c>
      <c r="F204" s="3" t="s">
        <v>9</v>
      </c>
      <c r="G204" s="5">
        <v>1.52</v>
      </c>
      <c r="H204" s="69">
        <f t="shared" ref="H204" si="56">G204*(1-Скидка_ROXELPRO_Ind)</f>
        <v>1.52</v>
      </c>
      <c r="I204" s="68"/>
      <c r="J204" s="69">
        <f t="shared" ref="J204" si="57">H204*I204</f>
        <v>0</v>
      </c>
    </row>
    <row r="205" spans="1:11">
      <c r="A205" s="127">
        <v>0</v>
      </c>
      <c r="C205" s="3">
        <v>133123</v>
      </c>
      <c r="D205" s="3" t="s">
        <v>2276</v>
      </c>
      <c r="E205" s="3" t="s">
        <v>2427</v>
      </c>
      <c r="F205" s="3" t="s">
        <v>9</v>
      </c>
      <c r="G205" s="5">
        <v>2.5099999999999998</v>
      </c>
      <c r="H205" s="69">
        <f t="shared" ref="H205:H211" si="58">G205*(1-Скидка_ROXELPRO_Ind)</f>
        <v>2.5099999999999998</v>
      </c>
      <c r="I205" s="68"/>
      <c r="J205" s="69">
        <f t="shared" ref="J205:J264" si="59">H205*I205</f>
        <v>0</v>
      </c>
    </row>
    <row r="206" spans="1:11">
      <c r="A206" s="127">
        <v>0</v>
      </c>
      <c r="C206" s="3">
        <v>133303</v>
      </c>
      <c r="D206" s="3" t="s">
        <v>2913</v>
      </c>
      <c r="E206" s="3" t="s">
        <v>2427</v>
      </c>
      <c r="F206" s="3" t="s">
        <v>9</v>
      </c>
      <c r="G206" s="5">
        <v>1.76</v>
      </c>
      <c r="H206" s="69">
        <f t="shared" si="58"/>
        <v>1.76</v>
      </c>
      <c r="I206" s="68"/>
      <c r="J206" s="69">
        <f t="shared" si="59"/>
        <v>0</v>
      </c>
      <c r="K206" s="91"/>
    </row>
    <row r="207" spans="1:11">
      <c r="A207" s="127">
        <v>0</v>
      </c>
      <c r="C207" s="3">
        <v>133305</v>
      </c>
      <c r="D207" s="3" t="s">
        <v>2914</v>
      </c>
      <c r="E207" s="3" t="s">
        <v>2427</v>
      </c>
      <c r="F207" s="3" t="s">
        <v>9</v>
      </c>
      <c r="G207" s="5">
        <v>1.76</v>
      </c>
      <c r="H207" s="69">
        <f t="shared" si="58"/>
        <v>1.76</v>
      </c>
      <c r="I207" s="68"/>
      <c r="J207" s="69">
        <f t="shared" si="59"/>
        <v>0</v>
      </c>
      <c r="K207" s="91"/>
    </row>
    <row r="208" spans="1:11">
      <c r="A208" s="127">
        <v>0</v>
      </c>
      <c r="C208" s="3">
        <v>133318</v>
      </c>
      <c r="D208" s="3" t="s">
        <v>4690</v>
      </c>
      <c r="E208" s="3" t="s">
        <v>2427</v>
      </c>
      <c r="F208" s="3" t="s">
        <v>9</v>
      </c>
      <c r="G208" s="5">
        <v>1.76</v>
      </c>
      <c r="H208" s="69">
        <f t="shared" ref="H208" si="60">G208*(1-Скидка_ROXELPRO_Ind)</f>
        <v>1.76</v>
      </c>
      <c r="I208" s="68"/>
      <c r="J208" s="69">
        <f t="shared" ref="J208" si="61">H208*I208</f>
        <v>0</v>
      </c>
      <c r="K208" s="91"/>
    </row>
    <row r="209" spans="1:11">
      <c r="A209" s="127">
        <v>0</v>
      </c>
      <c r="C209" s="3">
        <v>133323</v>
      </c>
      <c r="D209" s="3" t="s">
        <v>2915</v>
      </c>
      <c r="E209" s="3" t="s">
        <v>2427</v>
      </c>
      <c r="F209" s="3" t="s">
        <v>9</v>
      </c>
      <c r="G209" s="5">
        <v>1.76</v>
      </c>
      <c r="H209" s="69">
        <f t="shared" si="58"/>
        <v>1.76</v>
      </c>
      <c r="I209" s="68"/>
      <c r="J209" s="69">
        <f t="shared" si="59"/>
        <v>0</v>
      </c>
      <c r="K209" s="91"/>
    </row>
    <row r="210" spans="1:11">
      <c r="A210" s="127">
        <v>0</v>
      </c>
      <c r="C210" s="3">
        <v>133325</v>
      </c>
      <c r="D210" s="3" t="s">
        <v>2916</v>
      </c>
      <c r="E210" s="3" t="s">
        <v>2427</v>
      </c>
      <c r="F210" s="3" t="s">
        <v>9</v>
      </c>
      <c r="G210" s="5">
        <v>1.76</v>
      </c>
      <c r="H210" s="69">
        <f t="shared" si="58"/>
        <v>1.76</v>
      </c>
      <c r="I210" s="68"/>
      <c r="J210" s="69">
        <f t="shared" si="59"/>
        <v>0</v>
      </c>
      <c r="K210" s="91"/>
    </row>
    <row r="211" spans="1:11">
      <c r="A211" s="127">
        <v>0</v>
      </c>
      <c r="C211" s="3">
        <v>133343</v>
      </c>
      <c r="D211" s="3" t="s">
        <v>2277</v>
      </c>
      <c r="E211" s="3" t="s">
        <v>2427</v>
      </c>
      <c r="F211" s="3" t="s">
        <v>9</v>
      </c>
      <c r="G211" s="5">
        <v>1.88</v>
      </c>
      <c r="H211" s="69">
        <f t="shared" si="58"/>
        <v>1.88</v>
      </c>
      <c r="I211" s="68"/>
      <c r="J211" s="69">
        <f t="shared" si="59"/>
        <v>0</v>
      </c>
    </row>
    <row r="212" spans="1:11">
      <c r="A212" s="127">
        <v>0</v>
      </c>
      <c r="C212" s="3">
        <v>133403</v>
      </c>
      <c r="D212" s="3" t="s">
        <v>2917</v>
      </c>
      <c r="E212" s="3" t="s">
        <v>2427</v>
      </c>
      <c r="F212" s="3" t="s">
        <v>9</v>
      </c>
      <c r="G212" s="5">
        <v>1.8</v>
      </c>
      <c r="H212" s="69">
        <f t="shared" ref="H212:H221" si="62">G212*(1-Скидка_ROXELPRO_Ind)</f>
        <v>1.8</v>
      </c>
      <c r="I212" s="68"/>
      <c r="J212" s="69">
        <f t="shared" si="59"/>
        <v>0</v>
      </c>
      <c r="K212" s="91"/>
    </row>
    <row r="213" spans="1:11">
      <c r="A213" s="127">
        <v>0</v>
      </c>
      <c r="C213" s="3">
        <v>133405</v>
      </c>
      <c r="D213" s="3" t="s">
        <v>2918</v>
      </c>
      <c r="E213" s="3" t="s">
        <v>2427</v>
      </c>
      <c r="F213" s="3" t="s">
        <v>9</v>
      </c>
      <c r="G213" s="5">
        <v>1.8</v>
      </c>
      <c r="H213" s="69">
        <f t="shared" si="62"/>
        <v>1.8</v>
      </c>
      <c r="I213" s="68"/>
      <c r="J213" s="69">
        <f t="shared" si="59"/>
        <v>0</v>
      </c>
      <c r="K213" s="91"/>
    </row>
    <row r="214" spans="1:11">
      <c r="A214" s="127">
        <v>0</v>
      </c>
      <c r="C214" s="3">
        <v>133406</v>
      </c>
      <c r="D214" s="3" t="s">
        <v>2919</v>
      </c>
      <c r="E214" s="3" t="s">
        <v>2427</v>
      </c>
      <c r="F214" s="3" t="s">
        <v>9</v>
      </c>
      <c r="G214" s="5">
        <v>1.8</v>
      </c>
      <c r="H214" s="69">
        <f t="shared" si="62"/>
        <v>1.8</v>
      </c>
      <c r="I214" s="68"/>
      <c r="J214" s="69">
        <f t="shared" si="59"/>
        <v>0</v>
      </c>
      <c r="K214" s="91"/>
    </row>
    <row r="215" spans="1:11">
      <c r="A215" s="127">
        <v>0</v>
      </c>
      <c r="C215" s="3">
        <v>133408</v>
      </c>
      <c r="D215" s="3" t="s">
        <v>2920</v>
      </c>
      <c r="E215" s="3" t="s">
        <v>2427</v>
      </c>
      <c r="F215" s="3" t="s">
        <v>9</v>
      </c>
      <c r="G215" s="5">
        <v>1.8</v>
      </c>
      <c r="H215" s="69">
        <f t="shared" si="62"/>
        <v>1.8</v>
      </c>
      <c r="I215" s="68"/>
      <c r="J215" s="69">
        <f t="shared" si="59"/>
        <v>0</v>
      </c>
      <c r="K215" s="91"/>
    </row>
    <row r="216" spans="1:11">
      <c r="A216" s="127">
        <v>0</v>
      </c>
      <c r="C216" s="3">
        <v>133423</v>
      </c>
      <c r="D216" s="3" t="s">
        <v>2278</v>
      </c>
      <c r="E216" s="3" t="s">
        <v>2427</v>
      </c>
      <c r="F216" s="3" t="s">
        <v>9</v>
      </c>
      <c r="G216" s="5">
        <v>2.34</v>
      </c>
      <c r="H216" s="69">
        <f t="shared" si="62"/>
        <v>2.34</v>
      </c>
      <c r="I216" s="68"/>
      <c r="J216" s="69">
        <f t="shared" si="59"/>
        <v>0</v>
      </c>
    </row>
    <row r="217" spans="1:11">
      <c r="A217" s="127">
        <v>0</v>
      </c>
      <c r="C217" s="3">
        <v>133425</v>
      </c>
      <c r="D217" s="3" t="s">
        <v>2279</v>
      </c>
      <c r="E217" s="3" t="s">
        <v>2427</v>
      </c>
      <c r="F217" s="3" t="s">
        <v>9</v>
      </c>
      <c r="G217" s="5">
        <v>2.34</v>
      </c>
      <c r="H217" s="69">
        <f t="shared" si="62"/>
        <v>2.34</v>
      </c>
      <c r="I217" s="68"/>
      <c r="J217" s="69">
        <f t="shared" si="59"/>
        <v>0</v>
      </c>
    </row>
    <row r="218" spans="1:11">
      <c r="A218" s="127">
        <v>0</v>
      </c>
      <c r="C218" s="3">
        <v>133426</v>
      </c>
      <c r="D218" s="3" t="s">
        <v>2280</v>
      </c>
      <c r="E218" s="3" t="s">
        <v>2427</v>
      </c>
      <c r="F218" s="3" t="s">
        <v>9</v>
      </c>
      <c r="G218" s="5">
        <v>2.34</v>
      </c>
      <c r="H218" s="69">
        <f t="shared" si="62"/>
        <v>2.34</v>
      </c>
      <c r="I218" s="68"/>
      <c r="J218" s="69">
        <f t="shared" si="59"/>
        <v>0</v>
      </c>
    </row>
    <row r="219" spans="1:11">
      <c r="A219" s="127">
        <v>0</v>
      </c>
      <c r="C219" s="3">
        <v>133427</v>
      </c>
      <c r="D219" s="3" t="s">
        <v>2281</v>
      </c>
      <c r="E219" s="3" t="s">
        <v>2427</v>
      </c>
      <c r="F219" s="3" t="s">
        <v>9</v>
      </c>
      <c r="G219" s="5">
        <v>1.8</v>
      </c>
      <c r="H219" s="69">
        <f t="shared" si="62"/>
        <v>1.8</v>
      </c>
      <c r="I219" s="68"/>
      <c r="J219" s="69">
        <f t="shared" si="59"/>
        <v>0</v>
      </c>
    </row>
    <row r="220" spans="1:11">
      <c r="A220" s="127">
        <v>0</v>
      </c>
      <c r="C220" s="3">
        <v>133428</v>
      </c>
      <c r="D220" s="3" t="s">
        <v>2282</v>
      </c>
      <c r="E220" s="3" t="s">
        <v>2427</v>
      </c>
      <c r="F220" s="3" t="s">
        <v>9</v>
      </c>
      <c r="G220" s="5">
        <v>2.34</v>
      </c>
      <c r="H220" s="69">
        <f t="shared" si="62"/>
        <v>2.34</v>
      </c>
      <c r="I220" s="68"/>
      <c r="J220" s="69">
        <f t="shared" si="59"/>
        <v>0</v>
      </c>
    </row>
    <row r="221" spans="1:11">
      <c r="A221" s="127">
        <v>0</v>
      </c>
      <c r="C221" s="3">
        <v>133503</v>
      </c>
      <c r="D221" s="3" t="s">
        <v>2921</v>
      </c>
      <c r="E221" s="3" t="s">
        <v>2427</v>
      </c>
      <c r="F221" s="3" t="s">
        <v>9</v>
      </c>
      <c r="G221" s="5">
        <v>2.2400000000000002</v>
      </c>
      <c r="H221" s="69">
        <f t="shared" si="62"/>
        <v>2.2400000000000002</v>
      </c>
      <c r="I221" s="68"/>
      <c r="J221" s="69">
        <f t="shared" si="59"/>
        <v>0</v>
      </c>
      <c r="K221" s="91"/>
    </row>
    <row r="222" spans="1:11">
      <c r="A222" s="127">
        <v>0</v>
      </c>
      <c r="C222" s="3">
        <v>133505</v>
      </c>
      <c r="D222" s="3" t="s">
        <v>2922</v>
      </c>
      <c r="E222" s="3" t="s">
        <v>2427</v>
      </c>
      <c r="F222" s="3" t="s">
        <v>9</v>
      </c>
      <c r="G222" s="5">
        <v>2.2400000000000002</v>
      </c>
      <c r="H222" s="69">
        <f t="shared" ref="H222:H244" si="63">G222*(1-Скидка_ROXELPRO_Ind)</f>
        <v>2.2400000000000002</v>
      </c>
      <c r="I222" s="68"/>
      <c r="J222" s="69">
        <f t="shared" si="59"/>
        <v>0</v>
      </c>
      <c r="K222" s="91"/>
    </row>
    <row r="223" spans="1:11">
      <c r="A223" s="127">
        <v>0</v>
      </c>
      <c r="C223" s="3">
        <v>133506</v>
      </c>
      <c r="D223" s="3" t="s">
        <v>2923</v>
      </c>
      <c r="E223" s="3" t="s">
        <v>2427</v>
      </c>
      <c r="F223" s="3" t="s">
        <v>9</v>
      </c>
      <c r="G223" s="5">
        <v>2.2400000000000002</v>
      </c>
      <c r="H223" s="69">
        <f t="shared" si="63"/>
        <v>2.2400000000000002</v>
      </c>
      <c r="I223" s="68"/>
      <c r="J223" s="69">
        <f t="shared" si="59"/>
        <v>0</v>
      </c>
      <c r="K223" s="91"/>
    </row>
    <row r="224" spans="1:11">
      <c r="A224" s="127">
        <v>0</v>
      </c>
      <c r="C224" s="3">
        <v>133508</v>
      </c>
      <c r="D224" s="3" t="s">
        <v>2924</v>
      </c>
      <c r="E224" s="3" t="s">
        <v>2427</v>
      </c>
      <c r="F224" s="3" t="s">
        <v>9</v>
      </c>
      <c r="G224" s="5">
        <v>2.2400000000000002</v>
      </c>
      <c r="H224" s="69">
        <f t="shared" si="63"/>
        <v>2.2400000000000002</v>
      </c>
      <c r="I224" s="68"/>
      <c r="J224" s="69">
        <f t="shared" si="59"/>
        <v>0</v>
      </c>
      <c r="K224" s="91"/>
    </row>
    <row r="225" spans="1:11">
      <c r="A225" s="127">
        <v>0</v>
      </c>
      <c r="C225" s="3">
        <v>133523</v>
      </c>
      <c r="D225" s="3" t="s">
        <v>2925</v>
      </c>
      <c r="E225" s="3" t="s">
        <v>2427</v>
      </c>
      <c r="F225" s="3" t="s">
        <v>9</v>
      </c>
      <c r="G225" s="5">
        <v>2.77</v>
      </c>
      <c r="H225" s="69">
        <f t="shared" si="63"/>
        <v>2.77</v>
      </c>
      <c r="I225" s="68"/>
      <c r="J225" s="69">
        <f t="shared" si="59"/>
        <v>0</v>
      </c>
      <c r="K225" s="91"/>
    </row>
    <row r="226" spans="1:11">
      <c r="A226" s="127">
        <v>0</v>
      </c>
      <c r="C226" s="3">
        <v>133525</v>
      </c>
      <c r="D226" s="3" t="s">
        <v>2926</v>
      </c>
      <c r="E226" s="3" t="s">
        <v>2427</v>
      </c>
      <c r="F226" s="3" t="s">
        <v>9</v>
      </c>
      <c r="G226" s="5">
        <v>2.77</v>
      </c>
      <c r="H226" s="69">
        <f t="shared" si="63"/>
        <v>2.77</v>
      </c>
      <c r="I226" s="68"/>
      <c r="J226" s="69">
        <f t="shared" si="59"/>
        <v>0</v>
      </c>
      <c r="K226" s="91"/>
    </row>
    <row r="227" spans="1:11">
      <c r="A227" s="127">
        <v>0</v>
      </c>
      <c r="C227" s="3">
        <v>133526</v>
      </c>
      <c r="D227" s="3" t="s">
        <v>2927</v>
      </c>
      <c r="E227" s="3" t="s">
        <v>2427</v>
      </c>
      <c r="F227" s="3" t="s">
        <v>9</v>
      </c>
      <c r="G227" s="5">
        <v>2.77</v>
      </c>
      <c r="H227" s="69">
        <f t="shared" si="63"/>
        <v>2.77</v>
      </c>
      <c r="I227" s="68"/>
      <c r="J227" s="69">
        <f t="shared" si="59"/>
        <v>0</v>
      </c>
      <c r="K227" s="91"/>
    </row>
    <row r="228" spans="1:11">
      <c r="A228" s="127">
        <v>0</v>
      </c>
      <c r="C228" s="3">
        <v>133528</v>
      </c>
      <c r="D228" s="3" t="s">
        <v>2928</v>
      </c>
      <c r="E228" s="3" t="s">
        <v>2427</v>
      </c>
      <c r="F228" s="3" t="s">
        <v>9</v>
      </c>
      <c r="G228" s="5">
        <v>2.77</v>
      </c>
      <c r="H228" s="69">
        <f t="shared" si="63"/>
        <v>2.77</v>
      </c>
      <c r="I228" s="68"/>
      <c r="J228" s="69">
        <f t="shared" si="59"/>
        <v>0</v>
      </c>
      <c r="K228" s="91"/>
    </row>
    <row r="229" spans="1:11">
      <c r="A229" s="127">
        <v>0</v>
      </c>
      <c r="C229" s="3">
        <v>133643</v>
      </c>
      <c r="D229" s="3" t="s">
        <v>2283</v>
      </c>
      <c r="E229" s="3" t="s">
        <v>2427</v>
      </c>
      <c r="F229" s="3" t="s">
        <v>9</v>
      </c>
      <c r="G229" s="5">
        <v>3.24</v>
      </c>
      <c r="H229" s="69">
        <f t="shared" si="63"/>
        <v>3.24</v>
      </c>
      <c r="I229" s="68"/>
      <c r="J229" s="69">
        <f t="shared" si="59"/>
        <v>0</v>
      </c>
    </row>
    <row r="230" spans="1:11">
      <c r="A230" s="127">
        <v>0</v>
      </c>
      <c r="C230" s="3">
        <v>133645</v>
      </c>
      <c r="D230" s="3" t="s">
        <v>2284</v>
      </c>
      <c r="E230" s="3" t="s">
        <v>2427</v>
      </c>
      <c r="F230" s="3" t="s">
        <v>9</v>
      </c>
      <c r="G230" s="5">
        <v>3.24</v>
      </c>
      <c r="H230" s="69">
        <f t="shared" si="63"/>
        <v>3.24</v>
      </c>
      <c r="I230" s="68"/>
      <c r="J230" s="69">
        <f t="shared" si="59"/>
        <v>0</v>
      </c>
    </row>
    <row r="231" spans="1:11">
      <c r="A231" s="127">
        <v>0</v>
      </c>
      <c r="C231" s="3">
        <v>133646</v>
      </c>
      <c r="D231" s="3" t="s">
        <v>2285</v>
      </c>
      <c r="E231" s="3" t="s">
        <v>2427</v>
      </c>
      <c r="F231" s="3" t="s">
        <v>9</v>
      </c>
      <c r="G231" s="5">
        <v>3.24</v>
      </c>
      <c r="H231" s="69">
        <f t="shared" si="63"/>
        <v>3.24</v>
      </c>
      <c r="I231" s="68"/>
      <c r="J231" s="69">
        <f t="shared" si="59"/>
        <v>0</v>
      </c>
    </row>
    <row r="232" spans="1:11">
      <c r="A232" s="127">
        <v>0</v>
      </c>
      <c r="C232" s="3">
        <v>133647</v>
      </c>
      <c r="D232" s="3" t="s">
        <v>2286</v>
      </c>
      <c r="E232" s="3" t="s">
        <v>2427</v>
      </c>
      <c r="F232" s="3" t="s">
        <v>9</v>
      </c>
      <c r="G232" s="5">
        <v>3.24</v>
      </c>
      <c r="H232" s="69">
        <f t="shared" si="63"/>
        <v>3.24</v>
      </c>
      <c r="I232" s="68"/>
      <c r="J232" s="69">
        <f t="shared" si="59"/>
        <v>0</v>
      </c>
    </row>
    <row r="233" spans="1:11">
      <c r="A233" s="127">
        <v>0</v>
      </c>
      <c r="C233" s="3">
        <v>133648</v>
      </c>
      <c r="D233" s="3" t="s">
        <v>2287</v>
      </c>
      <c r="E233" s="3" t="s">
        <v>2427</v>
      </c>
      <c r="F233" s="3" t="s">
        <v>9</v>
      </c>
      <c r="G233" s="5">
        <v>3.24</v>
      </c>
      <c r="H233" s="69">
        <f t="shared" si="63"/>
        <v>3.24</v>
      </c>
      <c r="I233" s="68"/>
      <c r="J233" s="69">
        <f t="shared" si="59"/>
        <v>0</v>
      </c>
    </row>
    <row r="234" spans="1:11">
      <c r="A234" s="127">
        <v>0</v>
      </c>
      <c r="C234" s="3">
        <v>133813</v>
      </c>
      <c r="D234" s="3" t="s">
        <v>2929</v>
      </c>
      <c r="E234" s="3" t="s">
        <v>2428</v>
      </c>
      <c r="F234" s="3" t="s">
        <v>9</v>
      </c>
      <c r="G234" s="5">
        <v>3.12</v>
      </c>
      <c r="H234" s="69">
        <f t="shared" si="63"/>
        <v>3.12</v>
      </c>
      <c r="I234" s="68"/>
      <c r="J234" s="69">
        <f t="shared" si="59"/>
        <v>0</v>
      </c>
      <c r="K234" s="91"/>
    </row>
    <row r="235" spans="1:11">
      <c r="A235" s="127">
        <v>0</v>
      </c>
      <c r="C235" s="3">
        <v>133815</v>
      </c>
      <c r="D235" s="3" t="s">
        <v>2930</v>
      </c>
      <c r="E235" s="3" t="s">
        <v>2428</v>
      </c>
      <c r="F235" s="3" t="s">
        <v>9</v>
      </c>
      <c r="G235" s="5">
        <v>3.12</v>
      </c>
      <c r="H235" s="69">
        <f t="shared" si="63"/>
        <v>3.12</v>
      </c>
      <c r="I235" s="68"/>
      <c r="J235" s="69">
        <f t="shared" si="59"/>
        <v>0</v>
      </c>
      <c r="K235" s="91"/>
    </row>
    <row r="236" spans="1:11">
      <c r="A236" s="127">
        <v>0</v>
      </c>
      <c r="C236" s="3">
        <v>133816</v>
      </c>
      <c r="D236" s="3" t="s">
        <v>2931</v>
      </c>
      <c r="E236" s="3" t="s">
        <v>2428</v>
      </c>
      <c r="F236" s="3" t="s">
        <v>9</v>
      </c>
      <c r="G236" s="5">
        <v>3.12</v>
      </c>
      <c r="H236" s="69">
        <f t="shared" si="63"/>
        <v>3.12</v>
      </c>
      <c r="I236" s="68"/>
      <c r="J236" s="69">
        <f t="shared" si="59"/>
        <v>0</v>
      </c>
      <c r="K236" s="91"/>
    </row>
    <row r="237" spans="1:11">
      <c r="A237" s="127">
        <v>0</v>
      </c>
      <c r="C237" s="3">
        <v>133818</v>
      </c>
      <c r="D237" s="3" t="s">
        <v>2932</v>
      </c>
      <c r="E237" s="3" t="s">
        <v>2428</v>
      </c>
      <c r="F237" s="3" t="s">
        <v>9</v>
      </c>
      <c r="G237" s="5">
        <v>3.12</v>
      </c>
      <c r="H237" s="69">
        <f t="shared" si="63"/>
        <v>3.12</v>
      </c>
      <c r="I237" s="68"/>
      <c r="J237" s="69">
        <f t="shared" si="59"/>
        <v>0</v>
      </c>
      <c r="K237" s="91"/>
    </row>
    <row r="238" spans="1:11">
      <c r="A238" s="127">
        <v>0</v>
      </c>
      <c r="C238" s="3">
        <v>133843</v>
      </c>
      <c r="D238" s="3" t="s">
        <v>2288</v>
      </c>
      <c r="E238" s="3" t="s">
        <v>2428</v>
      </c>
      <c r="F238" s="3" t="s">
        <v>9</v>
      </c>
      <c r="G238" s="5">
        <v>4.7300000000000004</v>
      </c>
      <c r="H238" s="69">
        <f t="shared" si="63"/>
        <v>4.7300000000000004</v>
      </c>
      <c r="I238" s="68"/>
      <c r="J238" s="69">
        <f t="shared" si="59"/>
        <v>0</v>
      </c>
    </row>
    <row r="239" spans="1:11">
      <c r="A239" s="127">
        <v>0</v>
      </c>
      <c r="C239" s="3">
        <v>133845</v>
      </c>
      <c r="D239" s="3" t="s">
        <v>2289</v>
      </c>
      <c r="E239" s="3" t="s">
        <v>2428</v>
      </c>
      <c r="F239" s="3" t="s">
        <v>9</v>
      </c>
      <c r="G239" s="5">
        <v>4.7300000000000004</v>
      </c>
      <c r="H239" s="69">
        <f t="shared" si="63"/>
        <v>4.7300000000000004</v>
      </c>
      <c r="I239" s="68"/>
      <c r="J239" s="69">
        <f t="shared" si="59"/>
        <v>0</v>
      </c>
    </row>
    <row r="240" spans="1:11">
      <c r="A240" s="127">
        <v>0</v>
      </c>
      <c r="C240" s="3">
        <v>133846</v>
      </c>
      <c r="D240" s="3" t="s">
        <v>2290</v>
      </c>
      <c r="E240" s="3" t="s">
        <v>2428</v>
      </c>
      <c r="F240" s="3" t="s">
        <v>9</v>
      </c>
      <c r="G240" s="5">
        <v>4.7300000000000004</v>
      </c>
      <c r="H240" s="69">
        <f t="shared" si="63"/>
        <v>4.7300000000000004</v>
      </c>
      <c r="I240" s="68"/>
      <c r="J240" s="69">
        <f t="shared" si="59"/>
        <v>0</v>
      </c>
    </row>
    <row r="241" spans="1:10">
      <c r="A241" s="127">
        <v>0</v>
      </c>
      <c r="C241" s="3">
        <v>133847</v>
      </c>
      <c r="D241" s="3" t="s">
        <v>2291</v>
      </c>
      <c r="E241" s="3" t="s">
        <v>2428</v>
      </c>
      <c r="F241" s="3" t="s">
        <v>9</v>
      </c>
      <c r="G241" s="5">
        <v>4.7300000000000004</v>
      </c>
      <c r="H241" s="69">
        <f t="shared" si="63"/>
        <v>4.7300000000000004</v>
      </c>
      <c r="I241" s="68"/>
      <c r="J241" s="69">
        <f t="shared" si="59"/>
        <v>0</v>
      </c>
    </row>
    <row r="242" spans="1:10">
      <c r="A242" s="127">
        <v>0</v>
      </c>
      <c r="C242" s="3">
        <v>133848</v>
      </c>
      <c r="D242" s="3" t="s">
        <v>2292</v>
      </c>
      <c r="E242" s="3" t="s">
        <v>2428</v>
      </c>
      <c r="F242" s="3" t="s">
        <v>9</v>
      </c>
      <c r="G242" s="5">
        <v>4.7300000000000004</v>
      </c>
      <c r="H242" s="69">
        <f t="shared" si="63"/>
        <v>4.7300000000000004</v>
      </c>
      <c r="I242" s="68"/>
      <c r="J242" s="69">
        <f t="shared" si="59"/>
        <v>0</v>
      </c>
    </row>
    <row r="243" spans="1:10">
      <c r="A243" s="127">
        <v>0</v>
      </c>
      <c r="C243" s="3">
        <v>135426</v>
      </c>
      <c r="D243" s="3" t="s">
        <v>2293</v>
      </c>
      <c r="E243" s="3" t="s">
        <v>2427</v>
      </c>
      <c r="F243" s="3" t="s">
        <v>9</v>
      </c>
      <c r="G243" s="5">
        <v>4.4800000000000004</v>
      </c>
      <c r="H243" s="69">
        <f t="shared" si="63"/>
        <v>4.4800000000000004</v>
      </c>
      <c r="I243" s="68"/>
      <c r="J243" s="69">
        <f t="shared" si="59"/>
        <v>0</v>
      </c>
    </row>
    <row r="244" spans="1:10">
      <c r="A244" s="127">
        <v>0</v>
      </c>
      <c r="C244" s="3">
        <v>135429</v>
      </c>
      <c r="D244" s="3" t="s">
        <v>2294</v>
      </c>
      <c r="E244" s="3" t="s">
        <v>2427</v>
      </c>
      <c r="F244" s="3" t="s">
        <v>9</v>
      </c>
      <c r="G244" s="5">
        <v>4.72</v>
      </c>
      <c r="H244" s="69">
        <f t="shared" si="63"/>
        <v>4.72</v>
      </c>
      <c r="I244" s="68"/>
      <c r="J244" s="69">
        <f t="shared" si="59"/>
        <v>0</v>
      </c>
    </row>
    <row r="245" spans="1:10">
      <c r="A245" s="127">
        <v>0</v>
      </c>
      <c r="C245" s="3">
        <v>135646</v>
      </c>
      <c r="D245" s="3" t="s">
        <v>4836</v>
      </c>
      <c r="E245" s="3" t="s">
        <v>2427</v>
      </c>
      <c r="F245" s="3" t="s">
        <v>9</v>
      </c>
      <c r="G245" s="5">
        <v>7.68</v>
      </c>
      <c r="H245" s="69">
        <f t="shared" ref="H245:H246" si="64">G245*(1-Скидка_ROXELPRO_Ind)</f>
        <v>7.68</v>
      </c>
      <c r="I245" s="68"/>
      <c r="J245" s="69">
        <f t="shared" ref="J245:J246" si="65">H245*I245</f>
        <v>0</v>
      </c>
    </row>
    <row r="246" spans="1:10">
      <c r="A246" s="127">
        <v>0</v>
      </c>
      <c r="C246" s="3">
        <v>135649</v>
      </c>
      <c r="D246" s="3" t="s">
        <v>4837</v>
      </c>
      <c r="E246" s="3" t="s">
        <v>2427</v>
      </c>
      <c r="F246" s="3" t="s">
        <v>9</v>
      </c>
      <c r="G246" s="5">
        <v>8.4499999999999993</v>
      </c>
      <c r="H246" s="69">
        <f t="shared" si="64"/>
        <v>8.4499999999999993</v>
      </c>
      <c r="I246" s="68"/>
      <c r="J246" s="69">
        <f t="shared" si="65"/>
        <v>0</v>
      </c>
    </row>
    <row r="247" spans="1:10">
      <c r="A247" s="127">
        <v>0</v>
      </c>
      <c r="C247" s="3">
        <v>135856</v>
      </c>
      <c r="D247" s="3" t="s">
        <v>2295</v>
      </c>
      <c r="E247" s="3" t="s">
        <v>2428</v>
      </c>
      <c r="F247" s="3" t="s">
        <v>9</v>
      </c>
      <c r="G247" s="5">
        <v>8.7200000000000006</v>
      </c>
      <c r="H247" s="69">
        <f t="shared" ref="H247:H264" si="66">G247*(1-Скидка_ROXELPRO_Ind)</f>
        <v>8.7200000000000006</v>
      </c>
      <c r="I247" s="68"/>
      <c r="J247" s="69">
        <f t="shared" si="59"/>
        <v>0</v>
      </c>
    </row>
    <row r="248" spans="1:10">
      <c r="A248" s="127">
        <v>0</v>
      </c>
      <c r="C248" s="3">
        <v>135859</v>
      </c>
      <c r="D248" s="3" t="s">
        <v>2296</v>
      </c>
      <c r="E248" s="3" t="s">
        <v>2428</v>
      </c>
      <c r="F248" s="3" t="s">
        <v>9</v>
      </c>
      <c r="G248" s="5">
        <v>9.92</v>
      </c>
      <c r="H248" s="69">
        <f t="shared" si="66"/>
        <v>9.92</v>
      </c>
      <c r="I248" s="68"/>
      <c r="J248" s="69">
        <f t="shared" si="59"/>
        <v>0</v>
      </c>
    </row>
    <row r="249" spans="1:10">
      <c r="A249" s="127">
        <v>0</v>
      </c>
      <c r="C249" s="3">
        <v>137423</v>
      </c>
      <c r="D249" s="3" t="s">
        <v>2297</v>
      </c>
      <c r="E249" s="3" t="s">
        <v>2427</v>
      </c>
      <c r="F249" s="3" t="s">
        <v>9</v>
      </c>
      <c r="G249" s="5">
        <v>3.72</v>
      </c>
      <c r="H249" s="69">
        <f t="shared" si="66"/>
        <v>3.72</v>
      </c>
      <c r="I249" s="68"/>
      <c r="J249" s="69">
        <f t="shared" si="59"/>
        <v>0</v>
      </c>
    </row>
    <row r="250" spans="1:10">
      <c r="A250" s="127">
        <v>0</v>
      </c>
      <c r="C250" s="3">
        <v>137424</v>
      </c>
      <c r="D250" s="3" t="s">
        <v>2298</v>
      </c>
      <c r="E250" s="3" t="s">
        <v>2427</v>
      </c>
      <c r="F250" s="3" t="s">
        <v>9</v>
      </c>
      <c r="G250" s="5">
        <v>3.92</v>
      </c>
      <c r="H250" s="69">
        <f t="shared" si="66"/>
        <v>3.92</v>
      </c>
      <c r="I250" s="68"/>
      <c r="J250" s="69">
        <f t="shared" si="59"/>
        <v>0</v>
      </c>
    </row>
    <row r="251" spans="1:10">
      <c r="A251" s="127">
        <v>0</v>
      </c>
      <c r="C251" s="3">
        <v>137642</v>
      </c>
      <c r="D251" s="3" t="s">
        <v>4838</v>
      </c>
      <c r="E251" s="3" t="s">
        <v>2427</v>
      </c>
      <c r="F251" s="3" t="s">
        <v>9</v>
      </c>
      <c r="G251" s="5">
        <v>5.54</v>
      </c>
      <c r="H251" s="69">
        <f t="shared" ref="H251:H253" si="67">G251*(1-Скидка_ROXELPRO_Ind)</f>
        <v>5.54</v>
      </c>
      <c r="I251" s="68"/>
      <c r="J251" s="69">
        <f t="shared" ref="J251:J253" si="68">H251*I251</f>
        <v>0</v>
      </c>
    </row>
    <row r="252" spans="1:10">
      <c r="A252" s="127">
        <v>0</v>
      </c>
      <c r="C252" s="3">
        <v>137643</v>
      </c>
      <c r="D252" s="3" t="s">
        <v>4839</v>
      </c>
      <c r="E252" s="3" t="s">
        <v>2427</v>
      </c>
      <c r="F252" s="3" t="s">
        <v>9</v>
      </c>
      <c r="G252" s="5">
        <v>6.16</v>
      </c>
      <c r="H252" s="69">
        <f t="shared" si="67"/>
        <v>6.16</v>
      </c>
      <c r="I252" s="68"/>
      <c r="J252" s="69">
        <f t="shared" si="68"/>
        <v>0</v>
      </c>
    </row>
    <row r="253" spans="1:10">
      <c r="A253" s="127">
        <v>0</v>
      </c>
      <c r="C253" s="3">
        <v>137644</v>
      </c>
      <c r="D253" s="3" t="s">
        <v>4840</v>
      </c>
      <c r="E253" s="3" t="s">
        <v>2427</v>
      </c>
      <c r="F253" s="3" t="s">
        <v>9</v>
      </c>
      <c r="G253" s="5">
        <v>6.78</v>
      </c>
      <c r="H253" s="69">
        <f t="shared" si="67"/>
        <v>6.78</v>
      </c>
      <c r="I253" s="68"/>
      <c r="J253" s="69">
        <f t="shared" si="68"/>
        <v>0</v>
      </c>
    </row>
    <row r="254" spans="1:10">
      <c r="A254" s="127">
        <v>0</v>
      </c>
      <c r="C254" s="3">
        <v>137852</v>
      </c>
      <c r="D254" s="3" t="s">
        <v>3827</v>
      </c>
      <c r="E254" s="3" t="s">
        <v>2428</v>
      </c>
      <c r="F254" s="3" t="s">
        <v>9</v>
      </c>
      <c r="G254" s="5">
        <v>6.6</v>
      </c>
      <c r="H254" s="69">
        <f t="shared" ref="H254" si="69">G254*(1-Скидка_ROXELPRO_Ind)</f>
        <v>6.6</v>
      </c>
      <c r="I254" s="68"/>
      <c r="J254" s="69">
        <f t="shared" ref="J254" si="70">H254*I254</f>
        <v>0</v>
      </c>
    </row>
    <row r="255" spans="1:10">
      <c r="A255" s="127">
        <v>0</v>
      </c>
      <c r="C255" s="3">
        <v>137853</v>
      </c>
      <c r="D255" s="3" t="s">
        <v>2299</v>
      </c>
      <c r="E255" s="3" t="s">
        <v>2428</v>
      </c>
      <c r="F255" s="3" t="s">
        <v>9</v>
      </c>
      <c r="G255" s="5">
        <v>7.28</v>
      </c>
      <c r="H255" s="69">
        <f t="shared" si="66"/>
        <v>7.28</v>
      </c>
      <c r="I255" s="68"/>
      <c r="J255" s="69">
        <f t="shared" si="59"/>
        <v>0</v>
      </c>
    </row>
    <row r="256" spans="1:10">
      <c r="A256" s="127">
        <v>0</v>
      </c>
      <c r="C256" s="3">
        <v>137854</v>
      </c>
      <c r="D256" s="3" t="s">
        <v>2300</v>
      </c>
      <c r="E256" s="3" t="s">
        <v>2428</v>
      </c>
      <c r="F256" s="3" t="s">
        <v>9</v>
      </c>
      <c r="G256" s="5">
        <v>8.2799999999999994</v>
      </c>
      <c r="H256" s="69">
        <f t="shared" si="66"/>
        <v>8.2799999999999994</v>
      </c>
      <c r="I256" s="68"/>
      <c r="J256" s="69">
        <f t="shared" si="59"/>
        <v>0</v>
      </c>
    </row>
    <row r="257" spans="1:11">
      <c r="A257" s="127">
        <v>0</v>
      </c>
      <c r="C257" s="3">
        <v>138223</v>
      </c>
      <c r="D257" s="3" t="s">
        <v>3082</v>
      </c>
      <c r="E257" s="3" t="s">
        <v>2306</v>
      </c>
      <c r="F257" s="3" t="s">
        <v>9</v>
      </c>
      <c r="G257" s="5">
        <v>8.7100000000000009</v>
      </c>
      <c r="H257" s="69">
        <f>G257*(1-Скидка_ROXELPRO_Ind)</f>
        <v>8.7100000000000009</v>
      </c>
      <c r="I257" s="68"/>
      <c r="J257" s="69">
        <f>H257*I257</f>
        <v>0</v>
      </c>
    </row>
    <row r="258" spans="1:11">
      <c r="A258" s="127">
        <v>0</v>
      </c>
      <c r="C258" s="3">
        <v>138225</v>
      </c>
      <c r="D258" s="3" t="s">
        <v>3083</v>
      </c>
      <c r="E258" s="3" t="s">
        <v>2306</v>
      </c>
      <c r="F258" s="3" t="s">
        <v>9</v>
      </c>
      <c r="G258" s="5">
        <v>8.7100000000000009</v>
      </c>
      <c r="H258" s="69">
        <f>G258*(1-Скидка_ROXELPRO_Ind)</f>
        <v>8.7100000000000009</v>
      </c>
      <c r="I258" s="68"/>
      <c r="J258" s="69">
        <f>H258*I258</f>
        <v>0</v>
      </c>
    </row>
    <row r="259" spans="1:11">
      <c r="A259" s="127">
        <v>0</v>
      </c>
      <c r="C259" s="3">
        <v>138226</v>
      </c>
      <c r="D259" s="3" t="s">
        <v>3084</v>
      </c>
      <c r="E259" s="3" t="s">
        <v>2306</v>
      </c>
      <c r="F259" s="3" t="s">
        <v>9</v>
      </c>
      <c r="G259" s="5">
        <v>8.7100000000000009</v>
      </c>
      <c r="H259" s="69">
        <f>G259*(1-Скидка_ROXELPRO_Ind)</f>
        <v>8.7100000000000009</v>
      </c>
      <c r="I259" s="68"/>
      <c r="J259" s="69">
        <f>H259*I259</f>
        <v>0</v>
      </c>
    </row>
    <row r="260" spans="1:11">
      <c r="A260" s="127">
        <v>0</v>
      </c>
      <c r="C260" s="3">
        <v>138228</v>
      </c>
      <c r="D260" s="3" t="s">
        <v>3085</v>
      </c>
      <c r="E260" s="3" t="s">
        <v>2306</v>
      </c>
      <c r="F260" s="3" t="s">
        <v>9</v>
      </c>
      <c r="G260" s="5">
        <v>8.7100000000000009</v>
      </c>
      <c r="H260" s="69">
        <f>G260*(1-Скидка_ROXELPRO_Ind)</f>
        <v>8.7100000000000009</v>
      </c>
      <c r="I260" s="68"/>
      <c r="J260" s="69">
        <f>H260*I260</f>
        <v>0</v>
      </c>
    </row>
    <row r="261" spans="1:11">
      <c r="A261" s="127">
        <v>0</v>
      </c>
      <c r="C261" s="3">
        <v>138323</v>
      </c>
      <c r="D261" s="3" t="s">
        <v>2933</v>
      </c>
      <c r="E261" s="3" t="s">
        <v>2306</v>
      </c>
      <c r="F261" s="3" t="s">
        <v>9</v>
      </c>
      <c r="G261" s="5">
        <v>8.58</v>
      </c>
      <c r="H261" s="69">
        <f t="shared" si="66"/>
        <v>8.58</v>
      </c>
      <c r="I261" s="68"/>
      <c r="J261" s="69">
        <f t="shared" si="59"/>
        <v>0</v>
      </c>
      <c r="K261" s="91"/>
    </row>
    <row r="262" spans="1:11">
      <c r="A262" s="127">
        <v>0</v>
      </c>
      <c r="C262" s="3">
        <v>138325</v>
      </c>
      <c r="D262" s="3" t="s">
        <v>2934</v>
      </c>
      <c r="E262" s="3" t="s">
        <v>2306</v>
      </c>
      <c r="F262" s="3" t="s">
        <v>9</v>
      </c>
      <c r="G262" s="5">
        <v>8.58</v>
      </c>
      <c r="H262" s="69">
        <f t="shared" si="66"/>
        <v>8.58</v>
      </c>
      <c r="I262" s="68"/>
      <c r="J262" s="69">
        <f t="shared" si="59"/>
        <v>0</v>
      </c>
      <c r="K262" s="91"/>
    </row>
    <row r="263" spans="1:11">
      <c r="A263" s="127">
        <v>0</v>
      </c>
      <c r="C263" s="3">
        <v>138326</v>
      </c>
      <c r="D263" s="3" t="s">
        <v>2935</v>
      </c>
      <c r="E263" s="3" t="s">
        <v>2306</v>
      </c>
      <c r="F263" s="3" t="s">
        <v>9</v>
      </c>
      <c r="G263" s="5">
        <v>8.58</v>
      </c>
      <c r="H263" s="69">
        <f t="shared" si="66"/>
        <v>8.58</v>
      </c>
      <c r="I263" s="68"/>
      <c r="J263" s="69">
        <f t="shared" si="59"/>
        <v>0</v>
      </c>
      <c r="K263" s="91"/>
    </row>
    <row r="264" spans="1:11" ht="12.5" thickBot="1">
      <c r="A264" s="127">
        <v>0</v>
      </c>
      <c r="C264" s="3">
        <v>138328</v>
      </c>
      <c r="D264" s="3" t="s">
        <v>2936</v>
      </c>
      <c r="E264" s="3" t="s">
        <v>2306</v>
      </c>
      <c r="F264" s="3" t="s">
        <v>9</v>
      </c>
      <c r="G264" s="5">
        <v>8.58</v>
      </c>
      <c r="H264" s="69">
        <f t="shared" si="66"/>
        <v>8.58</v>
      </c>
      <c r="I264" s="68"/>
      <c r="J264" s="69">
        <f t="shared" si="59"/>
        <v>0</v>
      </c>
      <c r="K264" s="91"/>
    </row>
    <row r="265" spans="1:11" ht="12.5" thickBot="1">
      <c r="A265" s="127"/>
      <c r="B265" s="312" t="s">
        <v>2301</v>
      </c>
      <c r="C265" s="312"/>
      <c r="D265" s="312"/>
      <c r="E265" s="312"/>
      <c r="F265" s="312"/>
      <c r="G265" s="313"/>
      <c r="H265" s="69"/>
      <c r="I265" s="68"/>
      <c r="J265" s="69"/>
    </row>
    <row r="266" spans="1:11">
      <c r="A266" s="127">
        <v>0</v>
      </c>
      <c r="C266" s="3">
        <v>141143</v>
      </c>
      <c r="D266" s="3" t="s">
        <v>3318</v>
      </c>
      <c r="E266" s="3" t="s">
        <v>2428</v>
      </c>
      <c r="F266" s="3" t="s">
        <v>9</v>
      </c>
      <c r="G266" s="5">
        <v>4.55</v>
      </c>
      <c r="H266" s="69">
        <f t="shared" ref="H266:H306" si="71">G266*(1-Скидка_ROXELPRO_Ind)</f>
        <v>4.55</v>
      </c>
      <c r="I266" s="68"/>
      <c r="J266" s="69">
        <f>H266*I266</f>
        <v>0</v>
      </c>
    </row>
    <row r="267" spans="1:11">
      <c r="A267" s="127">
        <v>0</v>
      </c>
      <c r="C267" s="3">
        <v>141203</v>
      </c>
      <c r="D267" s="3" t="s">
        <v>3234</v>
      </c>
      <c r="E267" s="3" t="s">
        <v>2305</v>
      </c>
      <c r="F267" s="3" t="s">
        <v>9</v>
      </c>
      <c r="G267" s="5">
        <v>5.32</v>
      </c>
      <c r="H267" s="69">
        <f t="shared" si="71"/>
        <v>5.32</v>
      </c>
      <c r="I267" s="68"/>
      <c r="J267" s="69">
        <f t="shared" ref="J267:J306" si="72">H267*I267</f>
        <v>0</v>
      </c>
    </row>
    <row r="268" spans="1:11">
      <c r="A268" s="127">
        <v>0</v>
      </c>
      <c r="C268" s="3">
        <v>141214</v>
      </c>
      <c r="D268" s="3" t="s">
        <v>3235</v>
      </c>
      <c r="E268" s="3" t="s">
        <v>2305</v>
      </c>
      <c r="F268" s="3" t="s">
        <v>9</v>
      </c>
      <c r="G268" s="5">
        <v>4.3600000000000003</v>
      </c>
      <c r="H268" s="69">
        <f t="shared" si="71"/>
        <v>4.3600000000000003</v>
      </c>
      <c r="I268" s="68"/>
      <c r="J268" s="69">
        <f t="shared" si="72"/>
        <v>0</v>
      </c>
    </row>
    <row r="269" spans="1:11">
      <c r="A269" s="127">
        <v>0</v>
      </c>
      <c r="C269" s="3">
        <v>141224</v>
      </c>
      <c r="D269" s="3" t="s">
        <v>3236</v>
      </c>
      <c r="E269" s="3" t="s">
        <v>2305</v>
      </c>
      <c r="F269" s="3" t="s">
        <v>9</v>
      </c>
      <c r="G269" s="5">
        <v>5.71</v>
      </c>
      <c r="H269" s="69">
        <f t="shared" si="71"/>
        <v>5.71</v>
      </c>
      <c r="I269" s="68"/>
      <c r="J269" s="69">
        <f t="shared" si="72"/>
        <v>0</v>
      </c>
    </row>
    <row r="270" spans="1:11">
      <c r="A270" s="127">
        <v>0</v>
      </c>
      <c r="C270" s="3">
        <v>141243</v>
      </c>
      <c r="D270" s="3" t="s">
        <v>3237</v>
      </c>
      <c r="E270" s="3" t="s">
        <v>2305</v>
      </c>
      <c r="F270" s="3" t="s">
        <v>9</v>
      </c>
      <c r="G270" s="5">
        <v>5.88</v>
      </c>
      <c r="H270" s="69">
        <f t="shared" si="71"/>
        <v>5.88</v>
      </c>
      <c r="I270" s="68"/>
      <c r="J270" s="69">
        <f t="shared" si="72"/>
        <v>0</v>
      </c>
    </row>
    <row r="271" spans="1:11">
      <c r="A271" s="127">
        <v>0</v>
      </c>
      <c r="C271" s="3">
        <v>141272</v>
      </c>
      <c r="D271" s="3" t="s">
        <v>3238</v>
      </c>
      <c r="E271" s="3" t="s">
        <v>2305</v>
      </c>
      <c r="F271" s="3" t="s">
        <v>9</v>
      </c>
      <c r="G271" s="5">
        <v>9.2200000000000006</v>
      </c>
      <c r="H271" s="69">
        <f t="shared" si="71"/>
        <v>9.2200000000000006</v>
      </c>
      <c r="I271" s="68"/>
      <c r="J271" s="69">
        <f t="shared" si="72"/>
        <v>0</v>
      </c>
    </row>
    <row r="272" spans="1:11">
      <c r="A272" s="127">
        <v>0</v>
      </c>
      <c r="C272" s="3">
        <v>143214</v>
      </c>
      <c r="D272" s="3" t="s">
        <v>3319</v>
      </c>
      <c r="E272" s="3" t="s">
        <v>2305</v>
      </c>
      <c r="F272" s="3" t="s">
        <v>9</v>
      </c>
      <c r="G272" s="5">
        <v>13.94</v>
      </c>
      <c r="H272" s="69">
        <f t="shared" si="71"/>
        <v>13.94</v>
      </c>
      <c r="I272" s="68"/>
      <c r="J272" s="69">
        <f t="shared" si="72"/>
        <v>0</v>
      </c>
    </row>
    <row r="273" spans="1:10">
      <c r="A273" s="127">
        <v>0</v>
      </c>
      <c r="C273" s="3">
        <v>143224</v>
      </c>
      <c r="D273" s="3" t="s">
        <v>3320</v>
      </c>
      <c r="E273" s="3" t="s">
        <v>2305</v>
      </c>
      <c r="F273" s="3" t="s">
        <v>9</v>
      </c>
      <c r="G273" s="5">
        <v>15.52</v>
      </c>
      <c r="H273" s="69">
        <f t="shared" si="71"/>
        <v>15.52</v>
      </c>
      <c r="I273" s="68"/>
      <c r="J273" s="69">
        <f t="shared" si="72"/>
        <v>0</v>
      </c>
    </row>
    <row r="274" spans="1:10">
      <c r="A274" s="127">
        <v>0</v>
      </c>
      <c r="C274" s="3">
        <v>142143</v>
      </c>
      <c r="D274" s="3" t="s">
        <v>3239</v>
      </c>
      <c r="E274" s="3" t="s">
        <v>3240</v>
      </c>
      <c r="F274" s="3" t="s">
        <v>9</v>
      </c>
      <c r="G274" s="5">
        <v>14.49</v>
      </c>
      <c r="H274" s="69">
        <f t="shared" si="71"/>
        <v>14.49</v>
      </c>
      <c r="I274" s="68"/>
      <c r="J274" s="69">
        <f t="shared" si="72"/>
        <v>0</v>
      </c>
    </row>
    <row r="275" spans="1:10">
      <c r="A275" s="127">
        <v>0</v>
      </c>
      <c r="C275" s="3">
        <v>142203</v>
      </c>
      <c r="D275" s="3" t="s">
        <v>3241</v>
      </c>
      <c r="E275" s="3" t="s">
        <v>2302</v>
      </c>
      <c r="F275" s="3" t="s">
        <v>9</v>
      </c>
      <c r="G275" s="5">
        <v>17.739999999999998</v>
      </c>
      <c r="H275" s="69">
        <f t="shared" si="71"/>
        <v>17.739999999999998</v>
      </c>
      <c r="I275" s="68"/>
      <c r="J275" s="69">
        <f t="shared" si="72"/>
        <v>0</v>
      </c>
    </row>
    <row r="276" spans="1:10">
      <c r="A276" s="127">
        <v>0</v>
      </c>
      <c r="C276" s="3">
        <v>142214</v>
      </c>
      <c r="D276" s="3" t="s">
        <v>3242</v>
      </c>
      <c r="E276" s="3" t="s">
        <v>2302</v>
      </c>
      <c r="F276" s="3" t="s">
        <v>9</v>
      </c>
      <c r="G276" s="5">
        <v>15.32</v>
      </c>
      <c r="H276" s="69">
        <f t="shared" si="71"/>
        <v>15.32</v>
      </c>
      <c r="I276" s="68"/>
      <c r="J276" s="69">
        <f t="shared" si="72"/>
        <v>0</v>
      </c>
    </row>
    <row r="277" spans="1:10">
      <c r="A277" s="127">
        <v>0</v>
      </c>
      <c r="C277" s="3">
        <v>142224</v>
      </c>
      <c r="D277" s="3" t="s">
        <v>3243</v>
      </c>
      <c r="E277" s="3" t="s">
        <v>2302</v>
      </c>
      <c r="F277" s="3" t="s">
        <v>9</v>
      </c>
      <c r="G277" s="5">
        <v>17.55</v>
      </c>
      <c r="H277" s="69">
        <f t="shared" si="71"/>
        <v>17.55</v>
      </c>
      <c r="I277" s="68"/>
      <c r="J277" s="69">
        <f t="shared" si="72"/>
        <v>0</v>
      </c>
    </row>
    <row r="278" spans="1:10">
      <c r="A278" s="127">
        <v>0</v>
      </c>
      <c r="C278" s="3">
        <v>142243</v>
      </c>
      <c r="D278" s="3" t="s">
        <v>3244</v>
      </c>
      <c r="E278" s="3" t="s">
        <v>2302</v>
      </c>
      <c r="F278" s="3" t="s">
        <v>9</v>
      </c>
      <c r="G278" s="5">
        <v>20.05</v>
      </c>
      <c r="H278" s="69">
        <f t="shared" si="71"/>
        <v>20.05</v>
      </c>
      <c r="I278" s="68"/>
      <c r="J278" s="69">
        <f t="shared" si="72"/>
        <v>0</v>
      </c>
    </row>
    <row r="279" spans="1:10">
      <c r="A279" s="127">
        <v>0</v>
      </c>
      <c r="C279" s="3">
        <v>142272</v>
      </c>
      <c r="D279" s="3" t="s">
        <v>3245</v>
      </c>
      <c r="E279" s="3" t="s">
        <v>2302</v>
      </c>
      <c r="F279" s="3" t="s">
        <v>9</v>
      </c>
      <c r="G279" s="5">
        <v>31.07</v>
      </c>
      <c r="H279" s="69">
        <f t="shared" si="71"/>
        <v>31.07</v>
      </c>
      <c r="I279" s="68"/>
      <c r="J279" s="69">
        <f t="shared" si="72"/>
        <v>0</v>
      </c>
    </row>
    <row r="280" spans="1:10">
      <c r="A280" s="127">
        <v>0</v>
      </c>
      <c r="C280" s="3">
        <v>142403</v>
      </c>
      <c r="D280" s="3" t="s">
        <v>3246</v>
      </c>
      <c r="E280" s="3" t="s">
        <v>2303</v>
      </c>
      <c r="F280" s="3" t="s">
        <v>9</v>
      </c>
      <c r="G280" s="5">
        <v>25.68</v>
      </c>
      <c r="H280" s="69">
        <f t="shared" si="71"/>
        <v>25.68</v>
      </c>
      <c r="I280" s="68"/>
      <c r="J280" s="69">
        <f t="shared" si="72"/>
        <v>0</v>
      </c>
    </row>
    <row r="281" spans="1:10">
      <c r="A281" s="127">
        <v>0</v>
      </c>
      <c r="C281" s="3">
        <v>142414</v>
      </c>
      <c r="D281" s="3" t="s">
        <v>3247</v>
      </c>
      <c r="E281" s="3" t="s">
        <v>2303</v>
      </c>
      <c r="F281" s="3" t="s">
        <v>9</v>
      </c>
      <c r="G281" s="5">
        <v>23.47</v>
      </c>
      <c r="H281" s="69">
        <f t="shared" si="71"/>
        <v>23.47</v>
      </c>
      <c r="I281" s="68"/>
      <c r="J281" s="69">
        <f t="shared" si="72"/>
        <v>0</v>
      </c>
    </row>
    <row r="282" spans="1:10">
      <c r="A282" s="127">
        <v>0</v>
      </c>
      <c r="C282" s="3">
        <v>142614</v>
      </c>
      <c r="D282" s="3" t="s">
        <v>3248</v>
      </c>
      <c r="E282" s="3" t="s">
        <v>2961</v>
      </c>
      <c r="F282" s="3" t="s">
        <v>9</v>
      </c>
      <c r="G282" s="5">
        <v>38.799999999999997</v>
      </c>
      <c r="H282" s="69">
        <f t="shared" si="71"/>
        <v>38.799999999999997</v>
      </c>
      <c r="I282" s="68"/>
      <c r="J282" s="69">
        <f t="shared" si="72"/>
        <v>0</v>
      </c>
    </row>
    <row r="283" spans="1:10">
      <c r="A283" s="127">
        <v>0</v>
      </c>
      <c r="C283" s="3">
        <v>144224</v>
      </c>
      <c r="D283" s="3" t="s">
        <v>3249</v>
      </c>
      <c r="E283" s="3" t="s">
        <v>2302</v>
      </c>
      <c r="F283" s="3" t="s">
        <v>9</v>
      </c>
      <c r="G283" s="5">
        <v>12.7</v>
      </c>
      <c r="H283" s="69">
        <f t="shared" si="71"/>
        <v>12.7</v>
      </c>
      <c r="I283" s="68"/>
      <c r="J283" s="69">
        <f t="shared" si="72"/>
        <v>0</v>
      </c>
    </row>
    <row r="284" spans="1:10">
      <c r="A284" s="127">
        <v>0</v>
      </c>
      <c r="C284" s="3">
        <v>144243</v>
      </c>
      <c r="D284" s="3" t="s">
        <v>3250</v>
      </c>
      <c r="E284" s="3" t="s">
        <v>2302</v>
      </c>
      <c r="F284" s="3" t="s">
        <v>9</v>
      </c>
      <c r="G284" s="5">
        <v>16.2</v>
      </c>
      <c r="H284" s="69">
        <f t="shared" si="71"/>
        <v>16.2</v>
      </c>
      <c r="I284" s="68"/>
      <c r="J284" s="69">
        <f t="shared" si="72"/>
        <v>0</v>
      </c>
    </row>
    <row r="285" spans="1:10">
      <c r="A285" s="127">
        <v>0</v>
      </c>
      <c r="C285" s="3">
        <v>144272</v>
      </c>
      <c r="D285" s="3" t="s">
        <v>3251</v>
      </c>
      <c r="E285" s="3" t="s">
        <v>2302</v>
      </c>
      <c r="F285" s="3" t="s">
        <v>9</v>
      </c>
      <c r="G285" s="5">
        <v>24.47</v>
      </c>
      <c r="H285" s="69">
        <f t="shared" si="71"/>
        <v>24.47</v>
      </c>
      <c r="I285" s="68"/>
      <c r="J285" s="69">
        <f t="shared" si="72"/>
        <v>0</v>
      </c>
    </row>
    <row r="286" spans="1:10">
      <c r="A286" s="127">
        <v>0</v>
      </c>
      <c r="C286" s="3">
        <v>144403</v>
      </c>
      <c r="D286" s="3" t="s">
        <v>3252</v>
      </c>
      <c r="E286" s="3" t="s">
        <v>2304</v>
      </c>
      <c r="F286" s="3" t="s">
        <v>9</v>
      </c>
      <c r="G286" s="5">
        <v>17.170000000000002</v>
      </c>
      <c r="H286" s="69">
        <f t="shared" si="71"/>
        <v>17.170000000000002</v>
      </c>
      <c r="I286" s="68"/>
      <c r="J286" s="69">
        <f t="shared" si="72"/>
        <v>0</v>
      </c>
    </row>
    <row r="287" spans="1:10">
      <c r="A287" s="127">
        <v>0</v>
      </c>
      <c r="C287" s="3">
        <v>144414</v>
      </c>
      <c r="D287" s="3" t="s">
        <v>3253</v>
      </c>
      <c r="E287" s="3" t="s">
        <v>2304</v>
      </c>
      <c r="F287" s="3" t="s">
        <v>9</v>
      </c>
      <c r="G287" s="5">
        <v>15.92</v>
      </c>
      <c r="H287" s="69">
        <f t="shared" si="71"/>
        <v>15.92</v>
      </c>
      <c r="I287" s="68"/>
      <c r="J287" s="69">
        <f t="shared" si="72"/>
        <v>0</v>
      </c>
    </row>
    <row r="288" spans="1:10">
      <c r="A288" s="127">
        <v>0</v>
      </c>
      <c r="C288" s="3">
        <v>146224</v>
      </c>
      <c r="D288" s="3" t="s">
        <v>3321</v>
      </c>
      <c r="E288" s="3" t="s">
        <v>2302</v>
      </c>
      <c r="F288" s="3" t="s">
        <v>9</v>
      </c>
      <c r="G288" s="5">
        <v>14.51</v>
      </c>
      <c r="H288" s="69">
        <f t="shared" si="71"/>
        <v>14.51</v>
      </c>
      <c r="I288" s="68"/>
      <c r="J288" s="69">
        <f t="shared" si="72"/>
        <v>0</v>
      </c>
    </row>
    <row r="289" spans="1:10">
      <c r="A289" s="127">
        <v>0</v>
      </c>
      <c r="C289" s="3">
        <v>146243</v>
      </c>
      <c r="D289" s="3" t="s">
        <v>3322</v>
      </c>
      <c r="E289" s="3" t="s">
        <v>2302</v>
      </c>
      <c r="F289" s="3" t="s">
        <v>9</v>
      </c>
      <c r="G289" s="5">
        <v>16.920000000000002</v>
      </c>
      <c r="H289" s="69">
        <f t="shared" si="71"/>
        <v>16.920000000000002</v>
      </c>
      <c r="I289" s="68"/>
      <c r="J289" s="69">
        <f t="shared" si="72"/>
        <v>0</v>
      </c>
    </row>
    <row r="290" spans="1:10">
      <c r="A290" s="127">
        <v>0</v>
      </c>
      <c r="C290" s="3">
        <v>146272</v>
      </c>
      <c r="D290" s="3" t="s">
        <v>3323</v>
      </c>
      <c r="E290" s="3" t="s">
        <v>2302</v>
      </c>
      <c r="F290" s="3" t="s">
        <v>9</v>
      </c>
      <c r="G290" s="5">
        <v>25.96</v>
      </c>
      <c r="H290" s="69">
        <f t="shared" si="71"/>
        <v>25.96</v>
      </c>
      <c r="I290" s="68"/>
      <c r="J290" s="69">
        <f t="shared" si="72"/>
        <v>0</v>
      </c>
    </row>
    <row r="291" spans="1:10">
      <c r="A291" s="127">
        <v>0</v>
      </c>
      <c r="C291" s="3">
        <v>146403</v>
      </c>
      <c r="D291" s="3" t="s">
        <v>3324</v>
      </c>
      <c r="E291" s="3" t="s">
        <v>2304</v>
      </c>
      <c r="F291" s="3" t="s">
        <v>9</v>
      </c>
      <c r="G291" s="5">
        <v>19.62</v>
      </c>
      <c r="H291" s="69">
        <f t="shared" si="71"/>
        <v>19.62</v>
      </c>
      <c r="I291" s="68"/>
      <c r="J291" s="69">
        <f t="shared" si="72"/>
        <v>0</v>
      </c>
    </row>
    <row r="292" spans="1:10">
      <c r="A292" s="127">
        <v>0</v>
      </c>
      <c r="C292" s="3">
        <v>146414</v>
      </c>
      <c r="D292" s="3" t="s">
        <v>3325</v>
      </c>
      <c r="E292" s="3" t="s">
        <v>2304</v>
      </c>
      <c r="F292" s="3" t="s">
        <v>9</v>
      </c>
      <c r="G292" s="5">
        <v>17.72</v>
      </c>
      <c r="H292" s="69">
        <f t="shared" si="71"/>
        <v>17.72</v>
      </c>
      <c r="I292" s="68"/>
      <c r="J292" s="69">
        <f t="shared" si="72"/>
        <v>0</v>
      </c>
    </row>
    <row r="293" spans="1:10">
      <c r="A293" s="127">
        <v>0</v>
      </c>
      <c r="C293" s="3">
        <v>147203</v>
      </c>
      <c r="D293" s="3" t="s">
        <v>3254</v>
      </c>
      <c r="E293" s="3" t="s">
        <v>3152</v>
      </c>
      <c r="F293" s="3" t="s">
        <v>9</v>
      </c>
      <c r="G293" s="5">
        <v>2.99</v>
      </c>
      <c r="H293" s="69">
        <f t="shared" si="71"/>
        <v>2.99</v>
      </c>
      <c r="I293" s="68"/>
      <c r="J293" s="69">
        <f t="shared" si="72"/>
        <v>0</v>
      </c>
    </row>
    <row r="294" spans="1:10">
      <c r="A294" s="127">
        <v>0</v>
      </c>
      <c r="C294" s="3">
        <v>147214</v>
      </c>
      <c r="D294" s="3" t="s">
        <v>3255</v>
      </c>
      <c r="E294" s="3" t="s">
        <v>3152</v>
      </c>
      <c r="F294" s="3" t="s">
        <v>9</v>
      </c>
      <c r="G294" s="5">
        <v>2.2000000000000002</v>
      </c>
      <c r="H294" s="69">
        <f t="shared" si="71"/>
        <v>2.2000000000000002</v>
      </c>
      <c r="I294" s="68"/>
      <c r="J294" s="69">
        <f t="shared" si="72"/>
        <v>0</v>
      </c>
    </row>
    <row r="295" spans="1:10">
      <c r="A295" s="127">
        <v>0</v>
      </c>
      <c r="C295" s="3">
        <v>147224</v>
      </c>
      <c r="D295" s="3" t="s">
        <v>3256</v>
      </c>
      <c r="E295" s="3" t="s">
        <v>3152</v>
      </c>
      <c r="F295" s="3" t="s">
        <v>9</v>
      </c>
      <c r="G295" s="5">
        <v>2.72</v>
      </c>
      <c r="H295" s="69">
        <f t="shared" si="71"/>
        <v>2.72</v>
      </c>
      <c r="I295" s="68"/>
      <c r="J295" s="69">
        <f t="shared" si="72"/>
        <v>0</v>
      </c>
    </row>
    <row r="296" spans="1:10">
      <c r="A296" s="127">
        <v>0</v>
      </c>
      <c r="C296" s="3">
        <v>147243</v>
      </c>
      <c r="D296" s="3" t="s">
        <v>3257</v>
      </c>
      <c r="E296" s="3" t="s">
        <v>3152</v>
      </c>
      <c r="F296" s="3" t="s">
        <v>9</v>
      </c>
      <c r="G296" s="5">
        <v>3.6</v>
      </c>
      <c r="H296" s="69">
        <f t="shared" si="71"/>
        <v>3.6</v>
      </c>
      <c r="I296" s="68"/>
      <c r="J296" s="69">
        <f t="shared" si="72"/>
        <v>0</v>
      </c>
    </row>
    <row r="297" spans="1:10">
      <c r="A297" s="127">
        <v>0</v>
      </c>
      <c r="C297" s="3">
        <v>147272</v>
      </c>
      <c r="D297" s="3" t="s">
        <v>3258</v>
      </c>
      <c r="E297" s="3" t="s">
        <v>3152</v>
      </c>
      <c r="F297" s="3" t="s">
        <v>9</v>
      </c>
      <c r="G297" s="5">
        <v>4.6399999999999997</v>
      </c>
      <c r="H297" s="69">
        <f t="shared" si="71"/>
        <v>4.6399999999999997</v>
      </c>
      <c r="I297" s="68"/>
      <c r="J297" s="69">
        <f t="shared" si="72"/>
        <v>0</v>
      </c>
    </row>
    <row r="298" spans="1:10">
      <c r="A298" s="127">
        <v>0</v>
      </c>
      <c r="C298" s="3">
        <v>147403</v>
      </c>
      <c r="D298" s="3" t="s">
        <v>3259</v>
      </c>
      <c r="E298" s="3" t="s">
        <v>3240</v>
      </c>
      <c r="F298" s="3" t="s">
        <v>9</v>
      </c>
      <c r="G298" s="5">
        <v>2.77</v>
      </c>
      <c r="H298" s="69">
        <f t="shared" si="71"/>
        <v>2.77</v>
      </c>
      <c r="I298" s="68"/>
      <c r="J298" s="69">
        <f t="shared" si="72"/>
        <v>0</v>
      </c>
    </row>
    <row r="299" spans="1:10">
      <c r="A299" s="127">
        <v>0</v>
      </c>
      <c r="C299" s="3">
        <v>147414</v>
      </c>
      <c r="D299" s="3" t="s">
        <v>3260</v>
      </c>
      <c r="E299" s="3" t="s">
        <v>3240</v>
      </c>
      <c r="F299" s="3" t="s">
        <v>9</v>
      </c>
      <c r="G299" s="5">
        <v>2.65</v>
      </c>
      <c r="H299" s="69">
        <f t="shared" si="71"/>
        <v>2.65</v>
      </c>
      <c r="I299" s="68"/>
      <c r="J299" s="69">
        <f t="shared" si="72"/>
        <v>0</v>
      </c>
    </row>
    <row r="300" spans="1:10">
      <c r="A300" s="127">
        <v>0</v>
      </c>
      <c r="C300" s="3">
        <v>148203</v>
      </c>
      <c r="D300" s="3" t="s">
        <v>3261</v>
      </c>
      <c r="E300" s="3" t="s">
        <v>2306</v>
      </c>
      <c r="F300" s="3" t="s">
        <v>9</v>
      </c>
      <c r="G300" s="5">
        <v>5.45</v>
      </c>
      <c r="H300" s="69">
        <f t="shared" si="71"/>
        <v>5.45</v>
      </c>
      <c r="I300" s="68"/>
      <c r="J300" s="69">
        <f t="shared" si="72"/>
        <v>0</v>
      </c>
    </row>
    <row r="301" spans="1:10">
      <c r="A301" s="127">
        <v>0</v>
      </c>
      <c r="C301" s="3">
        <v>148214</v>
      </c>
      <c r="D301" s="3" t="s">
        <v>3262</v>
      </c>
      <c r="E301" s="3" t="s">
        <v>2306</v>
      </c>
      <c r="F301" s="3" t="s">
        <v>9</v>
      </c>
      <c r="G301" s="5">
        <v>4.95</v>
      </c>
      <c r="H301" s="69">
        <f t="shared" si="71"/>
        <v>4.95</v>
      </c>
      <c r="I301" s="68"/>
      <c r="J301" s="69">
        <f t="shared" si="72"/>
        <v>0</v>
      </c>
    </row>
    <row r="302" spans="1:10">
      <c r="A302" s="127">
        <v>0</v>
      </c>
      <c r="C302" s="3">
        <v>148224</v>
      </c>
      <c r="D302" s="3" t="s">
        <v>3263</v>
      </c>
      <c r="E302" s="3" t="s">
        <v>2306</v>
      </c>
      <c r="F302" s="3" t="s">
        <v>9</v>
      </c>
      <c r="G302" s="5">
        <v>6.27</v>
      </c>
      <c r="H302" s="69">
        <f t="shared" si="71"/>
        <v>6.27</v>
      </c>
      <c r="I302" s="68"/>
      <c r="J302" s="69">
        <f t="shared" si="72"/>
        <v>0</v>
      </c>
    </row>
    <row r="303" spans="1:10">
      <c r="A303" s="127">
        <v>0</v>
      </c>
      <c r="C303" s="3">
        <v>148243</v>
      </c>
      <c r="D303" s="3" t="s">
        <v>3264</v>
      </c>
      <c r="E303" s="3" t="s">
        <v>2306</v>
      </c>
      <c r="F303" s="3" t="s">
        <v>9</v>
      </c>
      <c r="G303" s="5">
        <v>6.94</v>
      </c>
      <c r="H303" s="69">
        <f t="shared" si="71"/>
        <v>6.94</v>
      </c>
      <c r="I303" s="68"/>
      <c r="J303" s="69">
        <f t="shared" si="72"/>
        <v>0</v>
      </c>
    </row>
    <row r="304" spans="1:10">
      <c r="A304" s="127">
        <v>0</v>
      </c>
      <c r="C304" s="3">
        <v>148272</v>
      </c>
      <c r="D304" s="3" t="s">
        <v>3265</v>
      </c>
      <c r="E304" s="3" t="s">
        <v>2306</v>
      </c>
      <c r="F304" s="3" t="s">
        <v>9</v>
      </c>
      <c r="G304" s="5">
        <v>10.68</v>
      </c>
      <c r="H304" s="69">
        <f t="shared" si="71"/>
        <v>10.68</v>
      </c>
      <c r="I304" s="68"/>
      <c r="J304" s="69">
        <f t="shared" si="72"/>
        <v>0</v>
      </c>
    </row>
    <row r="305" spans="1:10">
      <c r="A305" s="127">
        <v>0</v>
      </c>
      <c r="C305" s="3">
        <v>148403</v>
      </c>
      <c r="D305" s="3" t="s">
        <v>3266</v>
      </c>
      <c r="E305" s="3" t="s">
        <v>3267</v>
      </c>
      <c r="F305" s="3" t="s">
        <v>9</v>
      </c>
      <c r="G305" s="5">
        <v>7.89</v>
      </c>
      <c r="H305" s="69">
        <f t="shared" si="71"/>
        <v>7.89</v>
      </c>
      <c r="I305" s="68"/>
      <c r="J305" s="69">
        <f t="shared" si="72"/>
        <v>0</v>
      </c>
    </row>
    <row r="306" spans="1:10">
      <c r="A306" s="127">
        <v>0</v>
      </c>
      <c r="C306" s="3">
        <v>148414</v>
      </c>
      <c r="D306" s="3" t="s">
        <v>3268</v>
      </c>
      <c r="E306" s="3" t="s">
        <v>3267</v>
      </c>
      <c r="F306" s="3" t="s">
        <v>9</v>
      </c>
      <c r="G306" s="5">
        <v>7.65</v>
      </c>
      <c r="H306" s="69">
        <f t="shared" si="71"/>
        <v>7.65</v>
      </c>
      <c r="I306" s="68"/>
      <c r="J306" s="69">
        <f t="shared" si="72"/>
        <v>0</v>
      </c>
    </row>
    <row r="307" spans="1:10">
      <c r="A307" s="127">
        <v>0</v>
      </c>
      <c r="C307" s="3">
        <v>149203</v>
      </c>
      <c r="D307" s="3" t="s">
        <v>3702</v>
      </c>
      <c r="E307" s="3" t="s">
        <v>2305</v>
      </c>
      <c r="F307" s="3" t="s">
        <v>9</v>
      </c>
      <c r="G307" s="5">
        <v>13.56</v>
      </c>
      <c r="H307" s="69">
        <f t="shared" ref="H307:H310" si="73">G307*(1-Скидка_ROXELPRO_Ind)</f>
        <v>13.56</v>
      </c>
      <c r="I307" s="68"/>
      <c r="J307" s="69">
        <f t="shared" ref="J307:J310" si="74">H307*I307</f>
        <v>0</v>
      </c>
    </row>
    <row r="308" spans="1:10">
      <c r="A308" s="127">
        <v>0</v>
      </c>
      <c r="C308" s="3">
        <v>149214</v>
      </c>
      <c r="D308" s="3" t="s">
        <v>3703</v>
      </c>
      <c r="E308" s="3" t="s">
        <v>2305</v>
      </c>
      <c r="F308" s="3" t="s">
        <v>9</v>
      </c>
      <c r="G308" s="5">
        <v>9.86</v>
      </c>
      <c r="H308" s="69">
        <f t="shared" si="73"/>
        <v>9.86</v>
      </c>
      <c r="I308" s="68"/>
      <c r="J308" s="69">
        <f t="shared" si="74"/>
        <v>0</v>
      </c>
    </row>
    <row r="309" spans="1:10">
      <c r="A309" s="127">
        <v>0</v>
      </c>
      <c r="C309" s="3">
        <v>149224</v>
      </c>
      <c r="D309" s="3" t="s">
        <v>3704</v>
      </c>
      <c r="E309" s="3" t="s">
        <v>2305</v>
      </c>
      <c r="F309" s="3" t="s">
        <v>9</v>
      </c>
      <c r="G309" s="5">
        <v>12.41</v>
      </c>
      <c r="H309" s="69">
        <f t="shared" si="73"/>
        <v>12.41</v>
      </c>
      <c r="I309" s="68"/>
      <c r="J309" s="69">
        <f t="shared" si="74"/>
        <v>0</v>
      </c>
    </row>
    <row r="310" spans="1:10">
      <c r="A310" s="127">
        <v>0</v>
      </c>
      <c r="C310" s="3">
        <v>149243</v>
      </c>
      <c r="D310" s="3" t="s">
        <v>3705</v>
      </c>
      <c r="E310" s="3" t="s">
        <v>2305</v>
      </c>
      <c r="F310" s="3" t="s">
        <v>9</v>
      </c>
      <c r="G310" s="5">
        <v>16.13</v>
      </c>
      <c r="H310" s="69">
        <f t="shared" si="73"/>
        <v>16.13</v>
      </c>
      <c r="I310" s="68"/>
      <c r="J310" s="69">
        <f t="shared" si="74"/>
        <v>0</v>
      </c>
    </row>
    <row r="311" spans="1:10">
      <c r="A311" s="127">
        <v>0</v>
      </c>
      <c r="B311" s="91"/>
      <c r="C311" s="3">
        <v>149932</v>
      </c>
      <c r="D311" s="3" t="s">
        <v>3733</v>
      </c>
      <c r="E311" s="3" t="s">
        <v>2463</v>
      </c>
      <c r="F311" s="3" t="s">
        <v>9</v>
      </c>
      <c r="G311" s="5">
        <v>8.9600000000000009</v>
      </c>
      <c r="H311" s="69">
        <f t="shared" ref="H311:H315" si="75">G311*(1-Скидка_ROXELPRO_Ind)</f>
        <v>8.9600000000000009</v>
      </c>
      <c r="I311" s="68"/>
      <c r="J311" s="69">
        <f t="shared" ref="J311:J315" si="76">H311*I311</f>
        <v>0</v>
      </c>
    </row>
    <row r="312" spans="1:10">
      <c r="A312" s="127">
        <v>0</v>
      </c>
      <c r="B312" s="91"/>
      <c r="C312" s="3">
        <v>149933</v>
      </c>
      <c r="D312" s="3" t="s">
        <v>3734</v>
      </c>
      <c r="E312" s="3" t="s">
        <v>2463</v>
      </c>
      <c r="F312" s="3" t="s">
        <v>9</v>
      </c>
      <c r="G312" s="5">
        <v>7.56</v>
      </c>
      <c r="H312" s="69">
        <f t="shared" si="75"/>
        <v>7.56</v>
      </c>
      <c r="I312" s="68"/>
      <c r="J312" s="69">
        <f t="shared" si="76"/>
        <v>0</v>
      </c>
    </row>
    <row r="313" spans="1:10">
      <c r="A313" s="127">
        <v>0</v>
      </c>
      <c r="B313" s="91"/>
      <c r="C313" s="3">
        <v>149934</v>
      </c>
      <c r="D313" s="3" t="s">
        <v>3735</v>
      </c>
      <c r="E313" s="3" t="s">
        <v>2463</v>
      </c>
      <c r="F313" s="3" t="s">
        <v>9</v>
      </c>
      <c r="G313" s="5">
        <v>11.89</v>
      </c>
      <c r="H313" s="69">
        <f t="shared" si="75"/>
        <v>11.89</v>
      </c>
      <c r="I313" s="68"/>
      <c r="J313" s="69">
        <f t="shared" si="76"/>
        <v>0</v>
      </c>
    </row>
    <row r="314" spans="1:10">
      <c r="A314" s="127">
        <v>0</v>
      </c>
      <c r="B314" s="91"/>
      <c r="C314" s="3">
        <v>149937</v>
      </c>
      <c r="D314" s="3" t="s">
        <v>3736</v>
      </c>
      <c r="E314" s="3" t="s">
        <v>2463</v>
      </c>
      <c r="F314" s="3" t="s">
        <v>9</v>
      </c>
      <c r="G314" s="5">
        <v>9.2799999999999994</v>
      </c>
      <c r="H314" s="69">
        <f t="shared" si="75"/>
        <v>9.2799999999999994</v>
      </c>
      <c r="I314" s="68"/>
      <c r="J314" s="69">
        <f t="shared" si="76"/>
        <v>0</v>
      </c>
    </row>
    <row r="315" spans="1:10" ht="12.5" thickBot="1">
      <c r="A315" s="127">
        <v>0</v>
      </c>
      <c r="B315" s="91"/>
      <c r="C315" s="3">
        <v>149938</v>
      </c>
      <c r="D315" s="3" t="s">
        <v>3737</v>
      </c>
      <c r="E315" s="3" t="s">
        <v>2463</v>
      </c>
      <c r="F315" s="3" t="s">
        <v>9</v>
      </c>
      <c r="G315" s="5">
        <v>9.2799999999999994</v>
      </c>
      <c r="H315" s="69">
        <f t="shared" si="75"/>
        <v>9.2799999999999994</v>
      </c>
      <c r="I315" s="68"/>
      <c r="J315" s="69">
        <f t="shared" si="76"/>
        <v>0</v>
      </c>
    </row>
    <row r="316" spans="1:10" ht="12.5" thickBot="1">
      <c r="A316" s="127"/>
      <c r="B316" s="312" t="s">
        <v>3269</v>
      </c>
      <c r="C316" s="312"/>
      <c r="D316" s="312"/>
      <c r="E316" s="312"/>
      <c r="F316" s="312"/>
      <c r="G316" s="313"/>
      <c r="H316" s="69"/>
      <c r="I316" s="68"/>
      <c r="J316" s="69"/>
    </row>
    <row r="317" spans="1:10">
      <c r="A317" s="127">
        <v>0</v>
      </c>
      <c r="C317" s="3">
        <v>160224</v>
      </c>
      <c r="D317" s="3" t="s">
        <v>3270</v>
      </c>
      <c r="E317" s="3" t="s">
        <v>3152</v>
      </c>
      <c r="F317" s="3" t="s">
        <v>9</v>
      </c>
      <c r="G317" s="5">
        <v>2.68</v>
      </c>
      <c r="H317" s="69">
        <f t="shared" ref="H317" si="77">G317*(1-Скидка_ROXELPRO_Ind)</f>
        <v>2.68</v>
      </c>
      <c r="I317" s="68"/>
      <c r="J317" s="69">
        <f t="shared" ref="J317:J352" si="78">H317*I317</f>
        <v>0</v>
      </c>
    </row>
    <row r="318" spans="1:10">
      <c r="A318" s="127">
        <v>0</v>
      </c>
      <c r="C318" s="3">
        <v>160226</v>
      </c>
      <c r="D318" s="3" t="s">
        <v>3655</v>
      </c>
      <c r="E318" s="3" t="s">
        <v>3152</v>
      </c>
      <c r="F318" s="3" t="s">
        <v>9</v>
      </c>
      <c r="G318" s="5">
        <v>2.5</v>
      </c>
      <c r="H318" s="69">
        <f t="shared" ref="H318:H349" si="79">G318*(1-Скидка_ROXELPRO_Ind)</f>
        <v>2.5</v>
      </c>
      <c r="I318" s="68"/>
      <c r="J318" s="69">
        <f t="shared" si="78"/>
        <v>0</v>
      </c>
    </row>
    <row r="319" spans="1:10">
      <c r="A319" s="127">
        <v>0</v>
      </c>
      <c r="C319" s="3">
        <v>160314</v>
      </c>
      <c r="D319" s="3" t="s">
        <v>3271</v>
      </c>
      <c r="E319" s="3" t="s">
        <v>3240</v>
      </c>
      <c r="F319" s="3" t="s">
        <v>9</v>
      </c>
      <c r="G319" s="5">
        <v>3.59</v>
      </c>
      <c r="H319" s="69">
        <f t="shared" si="79"/>
        <v>3.59</v>
      </c>
      <c r="I319" s="68"/>
      <c r="J319" s="69">
        <f t="shared" si="78"/>
        <v>0</v>
      </c>
    </row>
    <row r="320" spans="1:10">
      <c r="A320" s="127">
        <v>0</v>
      </c>
      <c r="C320" s="3">
        <v>160324</v>
      </c>
      <c r="D320" s="3" t="s">
        <v>3656</v>
      </c>
      <c r="E320" s="3" t="s">
        <v>3240</v>
      </c>
      <c r="F320" s="3" t="s">
        <v>9</v>
      </c>
      <c r="G320" s="5">
        <v>4.8899999999999997</v>
      </c>
      <c r="H320" s="69">
        <f t="shared" ref="H320:H322" si="80">G320*(1-Скидка_ROXELPRO_Ind)</f>
        <v>4.8899999999999997</v>
      </c>
      <c r="I320" s="68"/>
      <c r="J320" s="69">
        <f t="shared" si="78"/>
        <v>0</v>
      </c>
    </row>
    <row r="321" spans="1:10">
      <c r="A321" s="127">
        <v>0</v>
      </c>
      <c r="C321" s="3">
        <v>161324</v>
      </c>
      <c r="D321" s="3" t="s">
        <v>3657</v>
      </c>
      <c r="E321" s="3" t="s">
        <v>3240</v>
      </c>
      <c r="F321" s="3" t="s">
        <v>9</v>
      </c>
      <c r="G321" s="5">
        <v>5.71</v>
      </c>
      <c r="H321" s="69">
        <f t="shared" si="80"/>
        <v>5.71</v>
      </c>
      <c r="I321" s="68"/>
      <c r="J321" s="69">
        <f t="shared" si="78"/>
        <v>0</v>
      </c>
    </row>
    <row r="322" spans="1:10">
      <c r="A322" s="127">
        <v>0</v>
      </c>
      <c r="C322" s="3">
        <v>162214</v>
      </c>
      <c r="D322" s="3" t="s">
        <v>3658</v>
      </c>
      <c r="E322" s="3" t="s">
        <v>2305</v>
      </c>
      <c r="F322" s="3" t="s">
        <v>9</v>
      </c>
      <c r="G322" s="5">
        <v>4.74</v>
      </c>
      <c r="H322" s="69">
        <f t="shared" si="80"/>
        <v>4.74</v>
      </c>
      <c r="I322" s="68"/>
      <c r="J322" s="69">
        <f t="shared" si="78"/>
        <v>0</v>
      </c>
    </row>
    <row r="323" spans="1:10">
      <c r="A323" s="127">
        <v>0</v>
      </c>
      <c r="C323" s="3">
        <v>162224</v>
      </c>
      <c r="D323" s="3" t="s">
        <v>3272</v>
      </c>
      <c r="E323" s="3" t="s">
        <v>2305</v>
      </c>
      <c r="F323" s="3" t="s">
        <v>9</v>
      </c>
      <c r="G323" s="5">
        <v>6.28</v>
      </c>
      <c r="H323" s="69">
        <f t="shared" si="79"/>
        <v>6.28</v>
      </c>
      <c r="I323" s="68"/>
      <c r="J323" s="69">
        <f t="shared" si="78"/>
        <v>0</v>
      </c>
    </row>
    <row r="324" spans="1:10">
      <c r="A324" s="127">
        <v>0</v>
      </c>
      <c r="C324" s="3">
        <v>162226</v>
      </c>
      <c r="D324" s="3" t="s">
        <v>3659</v>
      </c>
      <c r="E324" s="3" t="s">
        <v>2305</v>
      </c>
      <c r="F324" s="3" t="s">
        <v>9</v>
      </c>
      <c r="G324" s="5">
        <v>5.44</v>
      </c>
      <c r="H324" s="69">
        <f t="shared" ref="H324:H329" si="81">G324*(1-Скидка_ROXELPRO_Ind)</f>
        <v>5.44</v>
      </c>
      <c r="I324" s="68"/>
      <c r="J324" s="69">
        <f t="shared" si="78"/>
        <v>0</v>
      </c>
    </row>
    <row r="325" spans="1:10">
      <c r="A325" s="127">
        <v>0</v>
      </c>
      <c r="C325" s="3">
        <v>162243</v>
      </c>
      <c r="D325" s="3" t="s">
        <v>3660</v>
      </c>
      <c r="E325" s="3" t="s">
        <v>2305</v>
      </c>
      <c r="F325" s="3" t="s">
        <v>9</v>
      </c>
      <c r="G325" s="5">
        <v>5.94</v>
      </c>
      <c r="H325" s="69">
        <f t="shared" ref="H325:H326" si="82">G325*(1-Скидка_ROXELPRO_Ind)</f>
        <v>5.94</v>
      </c>
      <c r="I325" s="68"/>
      <c r="J325" s="69">
        <f t="shared" si="78"/>
        <v>0</v>
      </c>
    </row>
    <row r="326" spans="1:10">
      <c r="A326" s="127">
        <v>0</v>
      </c>
      <c r="C326" s="3">
        <v>162273</v>
      </c>
      <c r="D326" s="3" t="s">
        <v>3661</v>
      </c>
      <c r="E326" s="3" t="s">
        <v>2305</v>
      </c>
      <c r="F326" s="3" t="s">
        <v>9</v>
      </c>
      <c r="G326" s="5">
        <v>7.4</v>
      </c>
      <c r="H326" s="69">
        <f t="shared" si="82"/>
        <v>7.4</v>
      </c>
      <c r="I326" s="68"/>
      <c r="J326" s="69">
        <f t="shared" si="78"/>
        <v>0</v>
      </c>
    </row>
    <row r="327" spans="1:10">
      <c r="A327" s="127">
        <v>0</v>
      </c>
      <c r="C327" s="3">
        <v>162714</v>
      </c>
      <c r="D327" s="3" t="s">
        <v>4816</v>
      </c>
      <c r="E327" s="3" t="s">
        <v>2305</v>
      </c>
      <c r="F327" s="3" t="s">
        <v>9</v>
      </c>
      <c r="G327" s="5">
        <v>12.44</v>
      </c>
      <c r="H327" s="69">
        <f t="shared" ref="H327:H328" si="83">G327*(1-Скидка_ROXELPRO_Ind)</f>
        <v>12.44</v>
      </c>
      <c r="I327" s="68"/>
      <c r="J327" s="69">
        <f t="shared" ref="J327:J328" si="84">H327*I327</f>
        <v>0</v>
      </c>
    </row>
    <row r="328" spans="1:10">
      <c r="A328" s="127">
        <v>0</v>
      </c>
      <c r="C328" s="3">
        <v>162724</v>
      </c>
      <c r="D328" s="3" t="s">
        <v>4817</v>
      </c>
      <c r="E328" s="3" t="s">
        <v>2305</v>
      </c>
      <c r="F328" s="3" t="s">
        <v>9</v>
      </c>
      <c r="G328" s="5">
        <v>14.43</v>
      </c>
      <c r="H328" s="69">
        <f t="shared" si="83"/>
        <v>14.43</v>
      </c>
      <c r="I328" s="68"/>
      <c r="J328" s="69">
        <f t="shared" si="84"/>
        <v>0</v>
      </c>
    </row>
    <row r="329" spans="1:10">
      <c r="A329" s="127">
        <v>0</v>
      </c>
      <c r="C329" s="3">
        <v>163214</v>
      </c>
      <c r="D329" s="3" t="s">
        <v>3662</v>
      </c>
      <c r="E329" s="3" t="s">
        <v>2302</v>
      </c>
      <c r="F329" s="3" t="s">
        <v>9</v>
      </c>
      <c r="G329" s="5">
        <v>14.81</v>
      </c>
      <c r="H329" s="69">
        <f t="shared" si="81"/>
        <v>14.81</v>
      </c>
      <c r="I329" s="68"/>
      <c r="J329" s="69">
        <f t="shared" si="78"/>
        <v>0</v>
      </c>
    </row>
    <row r="330" spans="1:10">
      <c r="A330" s="127">
        <v>0</v>
      </c>
      <c r="C330" s="3">
        <v>163224</v>
      </c>
      <c r="D330" s="3" t="s">
        <v>3273</v>
      </c>
      <c r="E330" s="3" t="s">
        <v>2302</v>
      </c>
      <c r="F330" s="3" t="s">
        <v>9</v>
      </c>
      <c r="G330" s="5">
        <v>17.18</v>
      </c>
      <c r="H330" s="69">
        <f t="shared" si="79"/>
        <v>17.18</v>
      </c>
      <c r="I330" s="68"/>
      <c r="J330" s="69">
        <f t="shared" si="78"/>
        <v>0</v>
      </c>
    </row>
    <row r="331" spans="1:10">
      <c r="A331" s="127">
        <v>0</v>
      </c>
      <c r="C331" s="3">
        <v>163226</v>
      </c>
      <c r="D331" s="3" t="s">
        <v>3663</v>
      </c>
      <c r="E331" s="3" t="s">
        <v>2302</v>
      </c>
      <c r="F331" s="3" t="s">
        <v>9</v>
      </c>
      <c r="G331" s="5">
        <v>17.260000000000002</v>
      </c>
      <c r="H331" s="69">
        <f t="shared" ref="H331" si="85">G331*(1-Скидка_ROXELPRO_Ind)</f>
        <v>17.260000000000002</v>
      </c>
      <c r="I331" s="68"/>
      <c r="J331" s="69">
        <f t="shared" si="78"/>
        <v>0</v>
      </c>
    </row>
    <row r="332" spans="1:10">
      <c r="A332" s="127">
        <v>0</v>
      </c>
      <c r="C332" s="3">
        <v>163243</v>
      </c>
      <c r="D332" s="3" t="s">
        <v>3664</v>
      </c>
      <c r="E332" s="3" t="s">
        <v>2302</v>
      </c>
      <c r="F332" s="3" t="s">
        <v>9</v>
      </c>
      <c r="G332" s="5">
        <v>19.399999999999999</v>
      </c>
      <c r="H332" s="69">
        <f t="shared" ref="H332:H333" si="86">G332*(1-Скидка_ROXELPRO_Ind)</f>
        <v>19.399999999999999</v>
      </c>
      <c r="I332" s="68"/>
      <c r="J332" s="69">
        <f t="shared" si="78"/>
        <v>0</v>
      </c>
    </row>
    <row r="333" spans="1:10">
      <c r="A333" s="127">
        <v>0</v>
      </c>
      <c r="C333" s="3">
        <v>163273</v>
      </c>
      <c r="D333" s="3" t="s">
        <v>3665</v>
      </c>
      <c r="E333" s="3" t="s">
        <v>2302</v>
      </c>
      <c r="F333" s="3" t="s">
        <v>9</v>
      </c>
      <c r="G333" s="5">
        <v>24.18</v>
      </c>
      <c r="H333" s="69">
        <f t="shared" si="86"/>
        <v>24.18</v>
      </c>
      <c r="I333" s="68"/>
      <c r="J333" s="69">
        <f t="shared" si="78"/>
        <v>0</v>
      </c>
    </row>
    <row r="334" spans="1:10">
      <c r="A334" s="127">
        <v>0</v>
      </c>
      <c r="C334" s="3">
        <v>163314</v>
      </c>
      <c r="D334" s="3" t="s">
        <v>3274</v>
      </c>
      <c r="E334" s="3" t="s">
        <v>2303</v>
      </c>
      <c r="F334" s="3" t="s">
        <v>9</v>
      </c>
      <c r="G334" s="5">
        <v>21.8</v>
      </c>
      <c r="H334" s="69">
        <f t="shared" si="79"/>
        <v>21.8</v>
      </c>
      <c r="I334" s="68"/>
      <c r="J334" s="69">
        <f t="shared" si="78"/>
        <v>0</v>
      </c>
    </row>
    <row r="335" spans="1:10">
      <c r="A335" s="127">
        <v>0</v>
      </c>
      <c r="C335" s="3">
        <v>163324</v>
      </c>
      <c r="D335" s="3" t="s">
        <v>3666</v>
      </c>
      <c r="E335" s="3" t="s">
        <v>2303</v>
      </c>
      <c r="F335" s="3" t="s">
        <v>9</v>
      </c>
      <c r="G335" s="5">
        <v>31.85</v>
      </c>
      <c r="H335" s="69">
        <f t="shared" ref="H335:H337" si="87">G335*(1-Скидка_ROXELPRO_Ind)</f>
        <v>31.85</v>
      </c>
      <c r="I335" s="68"/>
      <c r="J335" s="69">
        <f t="shared" si="78"/>
        <v>0</v>
      </c>
    </row>
    <row r="336" spans="1:10">
      <c r="A336" s="127">
        <v>0</v>
      </c>
      <c r="C336" s="3">
        <v>163603</v>
      </c>
      <c r="D336" s="3" t="s">
        <v>3667</v>
      </c>
      <c r="E336" s="3" t="s">
        <v>2961</v>
      </c>
      <c r="F336" s="3" t="s">
        <v>9</v>
      </c>
      <c r="G336" s="5">
        <v>42.35</v>
      </c>
      <c r="H336" s="69">
        <f t="shared" si="87"/>
        <v>42.35</v>
      </c>
      <c r="I336" s="68"/>
      <c r="J336" s="69">
        <f t="shared" si="78"/>
        <v>0</v>
      </c>
    </row>
    <row r="337" spans="1:10">
      <c r="A337" s="127">
        <v>0</v>
      </c>
      <c r="C337" s="3">
        <v>163614</v>
      </c>
      <c r="D337" s="3" t="s">
        <v>3668</v>
      </c>
      <c r="E337" s="3" t="s">
        <v>2961</v>
      </c>
      <c r="F337" s="3" t="s">
        <v>9</v>
      </c>
      <c r="G337" s="5">
        <v>42.48</v>
      </c>
      <c r="H337" s="69">
        <f t="shared" si="87"/>
        <v>42.48</v>
      </c>
      <c r="I337" s="68"/>
      <c r="J337" s="69">
        <f t="shared" si="78"/>
        <v>0</v>
      </c>
    </row>
    <row r="338" spans="1:10">
      <c r="A338" s="127">
        <v>0</v>
      </c>
      <c r="C338" s="3">
        <v>165314</v>
      </c>
      <c r="D338" s="3" t="s">
        <v>3275</v>
      </c>
      <c r="E338" s="3" t="s">
        <v>2304</v>
      </c>
      <c r="F338" s="3" t="s">
        <v>9</v>
      </c>
      <c r="G338" s="5">
        <v>14.88</v>
      </c>
      <c r="H338" s="69">
        <f t="shared" si="79"/>
        <v>14.88</v>
      </c>
      <c r="I338" s="68"/>
      <c r="J338" s="69">
        <f t="shared" si="78"/>
        <v>0</v>
      </c>
    </row>
    <row r="339" spans="1:10">
      <c r="A339" s="127">
        <v>0</v>
      </c>
      <c r="C339" s="3">
        <v>165324</v>
      </c>
      <c r="D339" s="3" t="s">
        <v>3669</v>
      </c>
      <c r="E339" s="3" t="s">
        <v>2304</v>
      </c>
      <c r="F339" s="3" t="s">
        <v>9</v>
      </c>
      <c r="G339" s="5">
        <v>19.11</v>
      </c>
      <c r="H339" s="69">
        <f t="shared" ref="H339" si="88">G339*(1-Скидка_ROXELPRO_Ind)</f>
        <v>19.11</v>
      </c>
      <c r="I339" s="68"/>
      <c r="J339" s="69">
        <f t="shared" si="78"/>
        <v>0</v>
      </c>
    </row>
    <row r="340" spans="1:10">
      <c r="A340" s="127">
        <v>0</v>
      </c>
      <c r="C340" s="3">
        <v>166314</v>
      </c>
      <c r="D340" s="3" t="s">
        <v>3276</v>
      </c>
      <c r="E340" s="3" t="s">
        <v>2304</v>
      </c>
      <c r="F340" s="3" t="s">
        <v>9</v>
      </c>
      <c r="G340" s="5">
        <v>17.96</v>
      </c>
      <c r="H340" s="69">
        <f t="shared" si="79"/>
        <v>17.96</v>
      </c>
      <c r="I340" s="68"/>
      <c r="J340" s="69">
        <f t="shared" si="78"/>
        <v>0</v>
      </c>
    </row>
    <row r="341" spans="1:10">
      <c r="A341" s="127">
        <v>0</v>
      </c>
      <c r="C341" s="3">
        <v>166324</v>
      </c>
      <c r="D341" s="3" t="s">
        <v>3670</v>
      </c>
      <c r="E341" s="3" t="s">
        <v>2304</v>
      </c>
      <c r="F341" s="3" t="s">
        <v>9</v>
      </c>
      <c r="G341" s="5">
        <v>23.89</v>
      </c>
      <c r="H341" s="69">
        <f t="shared" ref="H341" si="89">G341*(1-Скидка_ROXELPRO_Ind)</f>
        <v>23.89</v>
      </c>
      <c r="I341" s="68"/>
      <c r="J341" s="69">
        <f t="shared" si="78"/>
        <v>0</v>
      </c>
    </row>
    <row r="342" spans="1:10">
      <c r="A342" s="127">
        <v>0</v>
      </c>
      <c r="C342" s="3">
        <v>167224</v>
      </c>
      <c r="D342" s="3" t="s">
        <v>3277</v>
      </c>
      <c r="E342" s="3" t="s">
        <v>3152</v>
      </c>
      <c r="F342" s="3" t="s">
        <v>9</v>
      </c>
      <c r="G342" s="5">
        <v>3.64</v>
      </c>
      <c r="H342" s="69">
        <f t="shared" si="79"/>
        <v>3.64</v>
      </c>
      <c r="I342" s="68"/>
      <c r="J342" s="69">
        <f t="shared" si="78"/>
        <v>0</v>
      </c>
    </row>
    <row r="343" spans="1:10">
      <c r="A343" s="127">
        <v>0</v>
      </c>
      <c r="C343" s="3">
        <v>167226</v>
      </c>
      <c r="D343" s="3" t="s">
        <v>3671</v>
      </c>
      <c r="E343" s="3" t="s">
        <v>3152</v>
      </c>
      <c r="F343" s="3" t="s">
        <v>9</v>
      </c>
      <c r="G343" s="5">
        <v>2.98</v>
      </c>
      <c r="H343" s="69">
        <f t="shared" ref="H343" si="90">G343*(1-Скидка_ROXELPRO_Ind)</f>
        <v>2.98</v>
      </c>
      <c r="I343" s="68"/>
      <c r="J343" s="69">
        <f t="shared" si="78"/>
        <v>0</v>
      </c>
    </row>
    <row r="344" spans="1:10">
      <c r="A344" s="127">
        <v>0</v>
      </c>
      <c r="C344" s="3">
        <v>167314</v>
      </c>
      <c r="D344" s="3" t="s">
        <v>3278</v>
      </c>
      <c r="E344" s="3" t="s">
        <v>3240</v>
      </c>
      <c r="F344" s="3" t="s">
        <v>9</v>
      </c>
      <c r="G344" s="5">
        <v>4.0999999999999996</v>
      </c>
      <c r="H344" s="69">
        <f t="shared" si="79"/>
        <v>4.0999999999999996</v>
      </c>
      <c r="I344" s="68"/>
      <c r="J344" s="69">
        <f t="shared" si="78"/>
        <v>0</v>
      </c>
    </row>
    <row r="345" spans="1:10">
      <c r="A345" s="127">
        <v>0</v>
      </c>
      <c r="C345" s="3">
        <v>167324</v>
      </c>
      <c r="D345" s="3" t="s">
        <v>3672</v>
      </c>
      <c r="E345" s="3" t="s">
        <v>3240</v>
      </c>
      <c r="F345" s="3" t="s">
        <v>9</v>
      </c>
      <c r="G345" s="5">
        <v>5.46</v>
      </c>
      <c r="H345" s="69">
        <f t="shared" ref="H345:H348" si="91">G345*(1-Скидка_ROXELPRO_Ind)</f>
        <v>5.46</v>
      </c>
      <c r="I345" s="68"/>
      <c r="J345" s="69">
        <f t="shared" si="78"/>
        <v>0</v>
      </c>
    </row>
    <row r="346" spans="1:10">
      <c r="A346" s="127">
        <v>0</v>
      </c>
      <c r="C346" s="3">
        <v>168324</v>
      </c>
      <c r="D346" s="3" t="s">
        <v>3673</v>
      </c>
      <c r="E346" s="3" t="s">
        <v>3240</v>
      </c>
      <c r="F346" s="3" t="s">
        <v>9</v>
      </c>
      <c r="G346" s="5">
        <v>6.27</v>
      </c>
      <c r="H346" s="69">
        <f t="shared" si="91"/>
        <v>6.27</v>
      </c>
      <c r="I346" s="68"/>
      <c r="J346" s="69">
        <f t="shared" si="78"/>
        <v>0</v>
      </c>
    </row>
    <row r="347" spans="1:10">
      <c r="A347" s="127">
        <v>0</v>
      </c>
      <c r="C347" s="3">
        <v>169203</v>
      </c>
      <c r="D347" s="3" t="s">
        <v>3674</v>
      </c>
      <c r="E347" s="3" t="s">
        <v>2306</v>
      </c>
      <c r="F347" s="3" t="s">
        <v>9</v>
      </c>
      <c r="G347" s="5">
        <v>5.33</v>
      </c>
      <c r="H347" s="69">
        <f t="shared" ref="H347" si="92">G347*(1-Скидка_ROXELPRO_Ind)</f>
        <v>5.33</v>
      </c>
      <c r="I347" s="68"/>
      <c r="J347" s="69">
        <f t="shared" si="78"/>
        <v>0</v>
      </c>
    </row>
    <row r="348" spans="1:10">
      <c r="A348" s="127">
        <v>0</v>
      </c>
      <c r="C348" s="3">
        <v>169214</v>
      </c>
      <c r="D348" s="3" t="s">
        <v>3675</v>
      </c>
      <c r="E348" s="3" t="s">
        <v>2306</v>
      </c>
      <c r="F348" s="3" t="s">
        <v>9</v>
      </c>
      <c r="G348" s="5">
        <v>5.42</v>
      </c>
      <c r="H348" s="69">
        <f t="shared" si="91"/>
        <v>5.42</v>
      </c>
      <c r="I348" s="68"/>
      <c r="J348" s="69">
        <f t="shared" si="78"/>
        <v>0</v>
      </c>
    </row>
    <row r="349" spans="1:10">
      <c r="A349" s="127">
        <v>0</v>
      </c>
      <c r="C349" s="3">
        <v>169224</v>
      </c>
      <c r="D349" s="3" t="s">
        <v>3279</v>
      </c>
      <c r="E349" s="3" t="s">
        <v>2306</v>
      </c>
      <c r="F349" s="3" t="s">
        <v>9</v>
      </c>
      <c r="G349" s="5">
        <v>6.48</v>
      </c>
      <c r="H349" s="69">
        <f t="shared" si="79"/>
        <v>6.48</v>
      </c>
      <c r="I349" s="68"/>
      <c r="J349" s="69">
        <f t="shared" si="78"/>
        <v>0</v>
      </c>
    </row>
    <row r="350" spans="1:10">
      <c r="A350" s="127">
        <v>0</v>
      </c>
      <c r="C350" s="3">
        <v>169226</v>
      </c>
      <c r="D350" s="3" t="s">
        <v>3676</v>
      </c>
      <c r="E350" s="3" t="s">
        <v>2306</v>
      </c>
      <c r="F350" s="3" t="s">
        <v>9</v>
      </c>
      <c r="G350" s="5">
        <v>5.61</v>
      </c>
      <c r="H350" s="69">
        <f t="shared" ref="H350" si="93">G350*(1-Скидка_ROXELPRO_Ind)</f>
        <v>5.61</v>
      </c>
      <c r="I350" s="68"/>
      <c r="J350" s="69">
        <f t="shared" si="78"/>
        <v>0</v>
      </c>
    </row>
    <row r="351" spans="1:10">
      <c r="A351" s="127">
        <v>0</v>
      </c>
      <c r="C351" s="3">
        <v>169243</v>
      </c>
      <c r="D351" s="3" t="s">
        <v>3677</v>
      </c>
      <c r="E351" s="3" t="s">
        <v>2306</v>
      </c>
      <c r="F351" s="3" t="s">
        <v>9</v>
      </c>
      <c r="G351" s="5">
        <v>6.53</v>
      </c>
      <c r="H351" s="69">
        <f t="shared" ref="H351:H352" si="94">G351*(1-Скидка_ROXELPRO_Ind)</f>
        <v>6.53</v>
      </c>
      <c r="I351" s="68"/>
      <c r="J351" s="69">
        <f t="shared" si="78"/>
        <v>0</v>
      </c>
    </row>
    <row r="352" spans="1:10">
      <c r="A352" s="127">
        <v>0</v>
      </c>
      <c r="C352" s="3">
        <v>169273</v>
      </c>
      <c r="D352" s="3" t="s">
        <v>3678</v>
      </c>
      <c r="E352" s="3" t="s">
        <v>2306</v>
      </c>
      <c r="F352" s="3" t="s">
        <v>9</v>
      </c>
      <c r="G352" s="5">
        <v>7.15</v>
      </c>
      <c r="H352" s="69">
        <f t="shared" si="94"/>
        <v>7.15</v>
      </c>
      <c r="I352" s="68"/>
      <c r="J352" s="69">
        <f t="shared" si="78"/>
        <v>0</v>
      </c>
    </row>
    <row r="353" spans="1:10">
      <c r="A353" s="127">
        <v>0</v>
      </c>
      <c r="C353" s="3">
        <v>169803</v>
      </c>
      <c r="D353" s="3" t="s">
        <v>4745</v>
      </c>
      <c r="E353" s="3" t="s">
        <v>2305</v>
      </c>
      <c r="F353" s="3" t="s">
        <v>9</v>
      </c>
      <c r="G353" s="5">
        <v>11.66</v>
      </c>
      <c r="H353" s="69">
        <f t="shared" ref="H353:H356" si="95">G353*(1-Скидка_ROXELPRO_Ind)</f>
        <v>11.66</v>
      </c>
      <c r="I353" s="68"/>
      <c r="J353" s="69">
        <f t="shared" ref="J353:J356" si="96">H353*I353</f>
        <v>0</v>
      </c>
    </row>
    <row r="354" spans="1:10">
      <c r="A354" s="127">
        <v>0</v>
      </c>
      <c r="C354" s="3">
        <v>169814</v>
      </c>
      <c r="D354" s="3" t="s">
        <v>4746</v>
      </c>
      <c r="E354" s="3" t="s">
        <v>2305</v>
      </c>
      <c r="F354" s="3" t="s">
        <v>9</v>
      </c>
      <c r="G354" s="5">
        <v>13.33</v>
      </c>
      <c r="H354" s="69">
        <f t="shared" si="95"/>
        <v>13.33</v>
      </c>
      <c r="I354" s="68"/>
      <c r="J354" s="69">
        <f t="shared" si="96"/>
        <v>0</v>
      </c>
    </row>
    <row r="355" spans="1:10">
      <c r="A355" s="127">
        <v>0</v>
      </c>
      <c r="C355" s="3">
        <v>169824</v>
      </c>
      <c r="D355" s="3" t="s">
        <v>4747</v>
      </c>
      <c r="E355" s="3" t="s">
        <v>2305</v>
      </c>
      <c r="F355" s="3" t="s">
        <v>9</v>
      </c>
      <c r="G355" s="5">
        <v>15.46</v>
      </c>
      <c r="H355" s="69">
        <f t="shared" si="95"/>
        <v>15.46</v>
      </c>
      <c r="I355" s="68"/>
      <c r="J355" s="69">
        <f t="shared" si="96"/>
        <v>0</v>
      </c>
    </row>
    <row r="356" spans="1:10" ht="12.5" thickBot="1">
      <c r="A356" s="127">
        <v>0</v>
      </c>
      <c r="C356" s="3">
        <v>169826</v>
      </c>
      <c r="D356" s="3" t="s">
        <v>4748</v>
      </c>
      <c r="E356" s="3" t="s">
        <v>2305</v>
      </c>
      <c r="F356" s="3" t="s">
        <v>9</v>
      </c>
      <c r="G356" s="5">
        <v>13.39</v>
      </c>
      <c r="H356" s="69">
        <f t="shared" si="95"/>
        <v>13.39</v>
      </c>
      <c r="I356" s="68"/>
      <c r="J356" s="69">
        <f t="shared" si="96"/>
        <v>0</v>
      </c>
    </row>
    <row r="357" spans="1:10" ht="12.5" thickBot="1">
      <c r="A357" s="127"/>
      <c r="B357" s="312" t="s">
        <v>3280</v>
      </c>
      <c r="C357" s="312"/>
      <c r="D357" s="312"/>
      <c r="E357" s="312">
        <v>0</v>
      </c>
      <c r="F357" s="312">
        <v>0</v>
      </c>
      <c r="G357" s="313">
        <v>0</v>
      </c>
      <c r="H357" s="69"/>
      <c r="I357" s="68"/>
      <c r="J357" s="69"/>
    </row>
    <row r="358" spans="1:10">
      <c r="A358" s="127">
        <v>0</v>
      </c>
      <c r="C358" s="3">
        <v>160233</v>
      </c>
      <c r="D358" s="3" t="s">
        <v>3281</v>
      </c>
      <c r="E358" s="3" t="s">
        <v>3152</v>
      </c>
      <c r="F358" s="3" t="s">
        <v>9</v>
      </c>
      <c r="G358" s="5">
        <v>3.52</v>
      </c>
      <c r="H358" s="69">
        <f t="shared" ref="H358:H372" si="97">G358*(1-Скидка_ROXELPRO_Ind)</f>
        <v>3.52</v>
      </c>
      <c r="I358" s="68"/>
      <c r="J358" s="69">
        <f t="shared" ref="J358:J372" si="98">H358*I358</f>
        <v>0</v>
      </c>
    </row>
    <row r="359" spans="1:10">
      <c r="A359" s="127">
        <v>0</v>
      </c>
      <c r="C359" s="3">
        <v>160263</v>
      </c>
      <c r="D359" s="3" t="s">
        <v>3282</v>
      </c>
      <c r="E359" s="3" t="s">
        <v>3152</v>
      </c>
      <c r="F359" s="3" t="s">
        <v>9</v>
      </c>
      <c r="G359" s="5">
        <v>4.41</v>
      </c>
      <c r="H359" s="69">
        <f t="shared" si="97"/>
        <v>4.41</v>
      </c>
      <c r="I359" s="68"/>
      <c r="J359" s="69">
        <f t="shared" si="98"/>
        <v>0</v>
      </c>
    </row>
    <row r="360" spans="1:10">
      <c r="A360" s="127">
        <v>0</v>
      </c>
      <c r="C360" s="3">
        <v>160333</v>
      </c>
      <c r="D360" s="3" t="s">
        <v>3283</v>
      </c>
      <c r="E360" s="3" t="s">
        <v>3240</v>
      </c>
      <c r="F360" s="3" t="s">
        <v>9</v>
      </c>
      <c r="G360" s="5">
        <v>4.92</v>
      </c>
      <c r="H360" s="69">
        <f t="shared" si="97"/>
        <v>4.92</v>
      </c>
      <c r="I360" s="68"/>
      <c r="J360" s="69">
        <f t="shared" si="98"/>
        <v>0</v>
      </c>
    </row>
    <row r="361" spans="1:10">
      <c r="A361" s="127">
        <v>0</v>
      </c>
      <c r="C361" s="3">
        <v>162233</v>
      </c>
      <c r="D361" s="3" t="s">
        <v>3284</v>
      </c>
      <c r="E361" s="3" t="s">
        <v>2305</v>
      </c>
      <c r="F361" s="3" t="s">
        <v>9</v>
      </c>
      <c r="G361" s="5">
        <v>7.27</v>
      </c>
      <c r="H361" s="69">
        <f t="shared" si="97"/>
        <v>7.27</v>
      </c>
      <c r="I361" s="68"/>
      <c r="J361" s="69">
        <f t="shared" si="98"/>
        <v>0</v>
      </c>
    </row>
    <row r="362" spans="1:10">
      <c r="A362" s="127">
        <v>0</v>
      </c>
      <c r="C362" s="3">
        <v>162263</v>
      </c>
      <c r="D362" s="3" t="s">
        <v>3285</v>
      </c>
      <c r="E362" s="3" t="s">
        <v>2305</v>
      </c>
      <c r="F362" s="3" t="s">
        <v>9</v>
      </c>
      <c r="G362" s="5">
        <v>7.71</v>
      </c>
      <c r="H362" s="69">
        <f t="shared" si="97"/>
        <v>7.71</v>
      </c>
      <c r="I362" s="68"/>
      <c r="J362" s="69">
        <f t="shared" si="98"/>
        <v>0</v>
      </c>
    </row>
    <row r="363" spans="1:10">
      <c r="A363" s="127">
        <v>0</v>
      </c>
      <c r="C363" s="3">
        <v>163233</v>
      </c>
      <c r="D363" s="3" t="s">
        <v>3286</v>
      </c>
      <c r="E363" s="3" t="s">
        <v>2302</v>
      </c>
      <c r="F363" s="3" t="s">
        <v>9</v>
      </c>
      <c r="G363" s="5">
        <v>22.78</v>
      </c>
      <c r="H363" s="69">
        <f t="shared" si="97"/>
        <v>22.78</v>
      </c>
      <c r="I363" s="68"/>
      <c r="J363" s="69">
        <f t="shared" si="98"/>
        <v>0</v>
      </c>
    </row>
    <row r="364" spans="1:10">
      <c r="A364" s="127">
        <v>0</v>
      </c>
      <c r="C364" s="3">
        <v>163263</v>
      </c>
      <c r="D364" s="3" t="s">
        <v>3287</v>
      </c>
      <c r="E364" s="3" t="s">
        <v>2302</v>
      </c>
      <c r="F364" s="3" t="s">
        <v>9</v>
      </c>
      <c r="G364" s="5">
        <v>27.86</v>
      </c>
      <c r="H364" s="69">
        <f t="shared" si="97"/>
        <v>27.86</v>
      </c>
      <c r="I364" s="68"/>
      <c r="J364" s="69">
        <f t="shared" si="98"/>
        <v>0</v>
      </c>
    </row>
    <row r="365" spans="1:10">
      <c r="A365" s="127">
        <v>0</v>
      </c>
      <c r="C365" s="3">
        <v>163333</v>
      </c>
      <c r="D365" s="3" t="s">
        <v>3288</v>
      </c>
      <c r="E365" s="3" t="s">
        <v>2303</v>
      </c>
      <c r="F365" s="3" t="s">
        <v>9</v>
      </c>
      <c r="G365" s="5">
        <v>31.06</v>
      </c>
      <c r="H365" s="69">
        <f t="shared" si="97"/>
        <v>31.06</v>
      </c>
      <c r="I365" s="68"/>
      <c r="J365" s="69">
        <f t="shared" si="98"/>
        <v>0</v>
      </c>
    </row>
    <row r="366" spans="1:10">
      <c r="A366" s="127">
        <v>0</v>
      </c>
      <c r="C366" s="3">
        <v>165333</v>
      </c>
      <c r="D366" s="3" t="s">
        <v>3289</v>
      </c>
      <c r="E366" s="3" t="s">
        <v>2304</v>
      </c>
      <c r="F366" s="3" t="s">
        <v>9</v>
      </c>
      <c r="G366" s="5">
        <v>20.45</v>
      </c>
      <c r="H366" s="69">
        <f t="shared" si="97"/>
        <v>20.45</v>
      </c>
      <c r="I366" s="68"/>
      <c r="J366" s="69">
        <f t="shared" si="98"/>
        <v>0</v>
      </c>
    </row>
    <row r="367" spans="1:10">
      <c r="A367" s="127">
        <v>0</v>
      </c>
      <c r="C367" s="3">
        <v>166333</v>
      </c>
      <c r="D367" s="3" t="s">
        <v>3290</v>
      </c>
      <c r="E367" s="3" t="s">
        <v>2304</v>
      </c>
      <c r="F367" s="3" t="s">
        <v>9</v>
      </c>
      <c r="G367" s="5">
        <v>23.79</v>
      </c>
      <c r="H367" s="69">
        <f t="shared" si="97"/>
        <v>23.79</v>
      </c>
      <c r="I367" s="68"/>
      <c r="J367" s="69">
        <f t="shared" si="98"/>
        <v>0</v>
      </c>
    </row>
    <row r="368" spans="1:10">
      <c r="A368" s="127">
        <v>0</v>
      </c>
      <c r="C368" s="3">
        <v>167233</v>
      </c>
      <c r="D368" s="3" t="s">
        <v>3291</v>
      </c>
      <c r="E368" s="3" t="s">
        <v>3152</v>
      </c>
      <c r="F368" s="3" t="s">
        <v>9</v>
      </c>
      <c r="G368" s="5">
        <v>4.5999999999999996</v>
      </c>
      <c r="H368" s="69">
        <f t="shared" si="97"/>
        <v>4.5999999999999996</v>
      </c>
      <c r="I368" s="68"/>
      <c r="J368" s="69">
        <f t="shared" si="98"/>
        <v>0</v>
      </c>
    </row>
    <row r="369" spans="1:10">
      <c r="A369" s="127">
        <v>0</v>
      </c>
      <c r="C369" s="3">
        <v>167263</v>
      </c>
      <c r="D369" s="3" t="s">
        <v>3292</v>
      </c>
      <c r="E369" s="3" t="s">
        <v>3152</v>
      </c>
      <c r="F369" s="3" t="s">
        <v>9</v>
      </c>
      <c r="G369" s="5">
        <v>5.62</v>
      </c>
      <c r="H369" s="69">
        <f t="shared" si="97"/>
        <v>5.62</v>
      </c>
      <c r="I369" s="68"/>
      <c r="J369" s="69">
        <f t="shared" si="98"/>
        <v>0</v>
      </c>
    </row>
    <row r="370" spans="1:10">
      <c r="A370" s="127">
        <v>0</v>
      </c>
      <c r="C370" s="3">
        <v>167333</v>
      </c>
      <c r="D370" s="3" t="s">
        <v>3293</v>
      </c>
      <c r="E370" s="3" t="s">
        <v>3240</v>
      </c>
      <c r="F370" s="3" t="s">
        <v>9</v>
      </c>
      <c r="G370" s="5">
        <v>6.27</v>
      </c>
      <c r="H370" s="69">
        <f t="shared" si="97"/>
        <v>6.27</v>
      </c>
      <c r="I370" s="68"/>
      <c r="J370" s="69">
        <f t="shared" si="98"/>
        <v>0</v>
      </c>
    </row>
    <row r="371" spans="1:10">
      <c r="A371" s="127">
        <v>0</v>
      </c>
      <c r="C371" s="3">
        <v>169233</v>
      </c>
      <c r="D371" s="3" t="s">
        <v>3294</v>
      </c>
      <c r="E371" s="3" t="s">
        <v>2306</v>
      </c>
      <c r="F371" s="3" t="s">
        <v>9</v>
      </c>
      <c r="G371" s="5">
        <v>6.79</v>
      </c>
      <c r="H371" s="69">
        <f t="shared" si="97"/>
        <v>6.79</v>
      </c>
      <c r="I371" s="68"/>
      <c r="J371" s="69">
        <f t="shared" si="98"/>
        <v>0</v>
      </c>
    </row>
    <row r="372" spans="1:10">
      <c r="A372" s="127">
        <v>0</v>
      </c>
      <c r="C372" s="3">
        <v>169263</v>
      </c>
      <c r="D372" s="3" t="s">
        <v>3295</v>
      </c>
      <c r="E372" s="3" t="s">
        <v>2306</v>
      </c>
      <c r="F372" s="3" t="s">
        <v>9</v>
      </c>
      <c r="G372" s="5">
        <v>7.71</v>
      </c>
      <c r="H372" s="69">
        <f t="shared" si="97"/>
        <v>7.71</v>
      </c>
      <c r="I372" s="68"/>
      <c r="J372" s="69">
        <f t="shared" si="98"/>
        <v>0</v>
      </c>
    </row>
    <row r="373" spans="1:10">
      <c r="A373" s="127">
        <v>0</v>
      </c>
      <c r="C373" s="3">
        <v>169833</v>
      </c>
      <c r="D373" s="3" t="s">
        <v>4749</v>
      </c>
      <c r="E373" s="3" t="s">
        <v>2305</v>
      </c>
      <c r="F373" s="3" t="s">
        <v>9</v>
      </c>
      <c r="G373" s="5">
        <v>19.39</v>
      </c>
      <c r="H373" s="69">
        <f t="shared" ref="H373:H374" si="99">G373*(1-Скидка_ROXELPRO_Ind)</f>
        <v>19.39</v>
      </c>
      <c r="I373" s="68"/>
      <c r="J373" s="69">
        <f t="shared" ref="J373:J374" si="100">H373*I373</f>
        <v>0</v>
      </c>
    </row>
    <row r="374" spans="1:10" ht="12.5" thickBot="1">
      <c r="A374" s="127">
        <v>0</v>
      </c>
      <c r="C374" s="3">
        <v>169863</v>
      </c>
      <c r="D374" s="3" t="s">
        <v>4750</v>
      </c>
      <c r="E374" s="3" t="s">
        <v>2305</v>
      </c>
      <c r="F374" s="3" t="s">
        <v>9</v>
      </c>
      <c r="G374" s="5">
        <v>23.71</v>
      </c>
      <c r="H374" s="69">
        <f t="shared" si="99"/>
        <v>23.71</v>
      </c>
      <c r="I374" s="68"/>
      <c r="J374" s="69">
        <f t="shared" si="100"/>
        <v>0</v>
      </c>
    </row>
    <row r="375" spans="1:10">
      <c r="A375" s="228"/>
      <c r="B375" s="308" t="s">
        <v>4885</v>
      </c>
      <c r="C375" s="308"/>
      <c r="D375" s="308"/>
      <c r="E375" s="308"/>
      <c r="F375" s="308"/>
      <c r="G375" s="309"/>
      <c r="H375" s="69"/>
      <c r="I375" s="68"/>
      <c r="J375" s="69"/>
    </row>
    <row r="376" spans="1:10">
      <c r="A376" s="127">
        <v>0</v>
      </c>
      <c r="B376" s="6"/>
      <c r="C376" s="181">
        <v>182203</v>
      </c>
      <c r="D376" s="181" t="s">
        <v>4886</v>
      </c>
      <c r="E376" s="181" t="s">
        <v>2305</v>
      </c>
      <c r="F376" s="181" t="s">
        <v>9</v>
      </c>
      <c r="G376" s="7">
        <v>3.8</v>
      </c>
      <c r="H376" s="69">
        <f t="shared" ref="H376:H392" si="101">G376*(1-Скидка_ROXELPRO_Ind)</f>
        <v>3.8</v>
      </c>
      <c r="I376" s="68"/>
      <c r="J376" s="69">
        <f t="shared" ref="J376:J392" si="102">H376*I376</f>
        <v>0</v>
      </c>
    </row>
    <row r="377" spans="1:10">
      <c r="A377" s="127">
        <v>0</v>
      </c>
      <c r="B377" s="6"/>
      <c r="C377" s="181">
        <v>182214</v>
      </c>
      <c r="D377" s="181" t="s">
        <v>4875</v>
      </c>
      <c r="E377" s="181" t="s">
        <v>2305</v>
      </c>
      <c r="F377" s="181" t="s">
        <v>9</v>
      </c>
      <c r="G377" s="7">
        <v>3.63</v>
      </c>
      <c r="H377" s="69">
        <f t="shared" si="101"/>
        <v>3.63</v>
      </c>
      <c r="I377" s="68"/>
      <c r="J377" s="69">
        <f t="shared" si="102"/>
        <v>0</v>
      </c>
    </row>
    <row r="378" spans="1:10">
      <c r="A378" s="127">
        <v>0</v>
      </c>
      <c r="B378" s="6"/>
      <c r="C378" s="181">
        <v>183203</v>
      </c>
      <c r="D378" s="181" t="s">
        <v>4887</v>
      </c>
      <c r="E378" s="181" t="s">
        <v>2302</v>
      </c>
      <c r="F378" s="181" t="s">
        <v>9</v>
      </c>
      <c r="G378" s="7">
        <v>12.09</v>
      </c>
      <c r="H378" s="69">
        <f t="shared" si="101"/>
        <v>12.09</v>
      </c>
      <c r="I378" s="68"/>
      <c r="J378" s="69">
        <f t="shared" si="102"/>
        <v>0</v>
      </c>
    </row>
    <row r="379" spans="1:10">
      <c r="A379" s="127">
        <v>0</v>
      </c>
      <c r="B379" s="6"/>
      <c r="C379" s="181">
        <v>183214</v>
      </c>
      <c r="D379" s="181" t="s">
        <v>4876</v>
      </c>
      <c r="E379" s="181" t="s">
        <v>2302</v>
      </c>
      <c r="F379" s="181" t="s">
        <v>9</v>
      </c>
      <c r="G379" s="7">
        <v>10.78</v>
      </c>
      <c r="H379" s="69">
        <f t="shared" si="101"/>
        <v>10.78</v>
      </c>
      <c r="I379" s="68"/>
      <c r="J379" s="69">
        <f t="shared" si="102"/>
        <v>0</v>
      </c>
    </row>
    <row r="380" spans="1:10">
      <c r="A380" s="127">
        <v>0</v>
      </c>
      <c r="B380" s="6"/>
      <c r="C380" s="181">
        <v>183222</v>
      </c>
      <c r="D380" s="181" t="s">
        <v>5084</v>
      </c>
      <c r="E380" s="181" t="s">
        <v>2302</v>
      </c>
      <c r="F380" s="181" t="s">
        <v>9</v>
      </c>
      <c r="G380" s="7">
        <v>15.6</v>
      </c>
      <c r="H380" s="69">
        <f t="shared" ref="H380" si="103">G380*(1-Скидка_ROXELPRO_Ind)</f>
        <v>15.6</v>
      </c>
      <c r="I380" s="68"/>
      <c r="J380" s="69">
        <f t="shared" ref="J380" si="104">H380*I380</f>
        <v>0</v>
      </c>
    </row>
    <row r="381" spans="1:10">
      <c r="A381" s="127">
        <v>0</v>
      </c>
      <c r="B381" s="6"/>
      <c r="C381" s="181">
        <v>183224</v>
      </c>
      <c r="D381" s="181" t="s">
        <v>4877</v>
      </c>
      <c r="E381" s="181" t="s">
        <v>2302</v>
      </c>
      <c r="F381" s="181" t="s">
        <v>9</v>
      </c>
      <c r="G381" s="7">
        <v>12.75</v>
      </c>
      <c r="H381" s="69">
        <f t="shared" si="101"/>
        <v>12.75</v>
      </c>
      <c r="I381" s="68"/>
      <c r="J381" s="69">
        <f t="shared" si="102"/>
        <v>0</v>
      </c>
    </row>
    <row r="382" spans="1:10">
      <c r="A382" s="127">
        <v>0</v>
      </c>
      <c r="B382" s="6"/>
      <c r="C382" s="181">
        <v>183233</v>
      </c>
      <c r="D382" s="181" t="s">
        <v>4878</v>
      </c>
      <c r="E382" s="181" t="s">
        <v>2302</v>
      </c>
      <c r="F382" s="181" t="s">
        <v>9</v>
      </c>
      <c r="G382" s="7">
        <v>17.7</v>
      </c>
      <c r="H382" s="69">
        <f t="shared" si="101"/>
        <v>17.7</v>
      </c>
      <c r="I382" s="68"/>
      <c r="J382" s="69">
        <f t="shared" si="102"/>
        <v>0</v>
      </c>
    </row>
    <row r="383" spans="1:10">
      <c r="A383" s="127">
        <v>0</v>
      </c>
      <c r="B383" s="6"/>
      <c r="C383" s="181">
        <v>183243</v>
      </c>
      <c r="D383" s="181" t="s">
        <v>4879</v>
      </c>
      <c r="E383" s="181" t="s">
        <v>2302</v>
      </c>
      <c r="F383" s="181" t="s">
        <v>9</v>
      </c>
      <c r="G383" s="7">
        <v>13.8</v>
      </c>
      <c r="H383" s="69">
        <f t="shared" si="101"/>
        <v>13.8</v>
      </c>
      <c r="I383" s="68"/>
      <c r="J383" s="69">
        <f t="shared" si="102"/>
        <v>0</v>
      </c>
    </row>
    <row r="384" spans="1:10">
      <c r="A384" s="127">
        <v>0</v>
      </c>
      <c r="B384" s="6"/>
      <c r="C384" s="181">
        <v>183263</v>
      </c>
      <c r="D384" s="181" t="s">
        <v>4880</v>
      </c>
      <c r="E384" s="181" t="s">
        <v>2302</v>
      </c>
      <c r="F384" s="181" t="s">
        <v>9</v>
      </c>
      <c r="G384" s="7">
        <v>18.600000000000001</v>
      </c>
      <c r="H384" s="69">
        <f t="shared" si="101"/>
        <v>18.600000000000001</v>
      </c>
      <c r="I384" s="68"/>
      <c r="J384" s="69">
        <f t="shared" si="102"/>
        <v>0</v>
      </c>
    </row>
    <row r="385" spans="1:10">
      <c r="A385" s="127">
        <v>0</v>
      </c>
      <c r="B385" s="6"/>
      <c r="C385" s="181">
        <v>183272</v>
      </c>
      <c r="D385" s="181" t="s">
        <v>4881</v>
      </c>
      <c r="E385" s="181" t="s">
        <v>2302</v>
      </c>
      <c r="F385" s="181" t="s">
        <v>9</v>
      </c>
      <c r="G385" s="7">
        <v>16.440000000000001</v>
      </c>
      <c r="H385" s="69">
        <f t="shared" si="101"/>
        <v>16.440000000000001</v>
      </c>
      <c r="I385" s="68"/>
      <c r="J385" s="69">
        <f t="shared" si="102"/>
        <v>0</v>
      </c>
    </row>
    <row r="386" spans="1:10">
      <c r="A386" s="127">
        <v>0</v>
      </c>
      <c r="B386" s="6"/>
      <c r="C386" s="181">
        <v>183273</v>
      </c>
      <c r="D386" s="181" t="s">
        <v>4882</v>
      </c>
      <c r="E386" s="181" t="s">
        <v>2302</v>
      </c>
      <c r="F386" s="181" t="s">
        <v>9</v>
      </c>
      <c r="G386" s="7">
        <v>15</v>
      </c>
      <c r="H386" s="69">
        <f t="shared" si="101"/>
        <v>15</v>
      </c>
      <c r="I386" s="68"/>
      <c r="J386" s="69">
        <f t="shared" si="102"/>
        <v>0</v>
      </c>
    </row>
    <row r="387" spans="1:10">
      <c r="A387" s="127">
        <v>0</v>
      </c>
      <c r="B387" s="6"/>
      <c r="C387" s="181">
        <v>183414</v>
      </c>
      <c r="D387" s="181" t="s">
        <v>4888</v>
      </c>
      <c r="E387" s="181" t="s">
        <v>2303</v>
      </c>
      <c r="F387" s="181" t="s">
        <v>9</v>
      </c>
      <c r="G387" s="7">
        <v>14.56</v>
      </c>
      <c r="H387" s="69">
        <f t="shared" si="101"/>
        <v>14.56</v>
      </c>
      <c r="I387" s="68"/>
      <c r="J387" s="69">
        <f t="shared" si="102"/>
        <v>0</v>
      </c>
    </row>
    <row r="388" spans="1:10">
      <c r="A388" s="127">
        <v>0</v>
      </c>
      <c r="B388" s="6"/>
      <c r="C388" s="181">
        <v>183434</v>
      </c>
      <c r="D388" s="181" t="s">
        <v>4991</v>
      </c>
      <c r="E388" s="181" t="s">
        <v>2303</v>
      </c>
      <c r="F388" s="181" t="s">
        <v>9</v>
      </c>
      <c r="G388" s="7">
        <v>22.24</v>
      </c>
      <c r="H388" s="69">
        <f t="shared" si="101"/>
        <v>22.24</v>
      </c>
      <c r="I388" s="68"/>
      <c r="J388" s="69">
        <f t="shared" si="102"/>
        <v>0</v>
      </c>
    </row>
    <row r="389" spans="1:10">
      <c r="A389" s="127">
        <v>0</v>
      </c>
      <c r="B389" s="6"/>
      <c r="C389" s="181">
        <v>183443</v>
      </c>
      <c r="D389" s="181" t="s">
        <v>5079</v>
      </c>
      <c r="E389" s="181" t="s">
        <v>2303</v>
      </c>
      <c r="F389" s="181" t="s">
        <v>9</v>
      </c>
      <c r="G389" s="7">
        <v>17.440000000000001</v>
      </c>
      <c r="H389" s="69">
        <f t="shared" si="101"/>
        <v>17.440000000000001</v>
      </c>
      <c r="I389" s="68"/>
      <c r="J389" s="69">
        <f t="shared" si="102"/>
        <v>0</v>
      </c>
    </row>
    <row r="390" spans="1:10">
      <c r="A390" s="127">
        <v>0</v>
      </c>
      <c r="B390" s="6"/>
      <c r="C390" s="181">
        <v>183603</v>
      </c>
      <c r="D390" s="181" t="s">
        <v>5080</v>
      </c>
      <c r="E390" s="181" t="s">
        <v>2961</v>
      </c>
      <c r="F390" s="181" t="s">
        <v>9</v>
      </c>
      <c r="G390" s="7">
        <v>29.76</v>
      </c>
      <c r="H390" s="69">
        <f t="shared" si="101"/>
        <v>29.76</v>
      </c>
      <c r="I390" s="68"/>
      <c r="J390" s="69">
        <f t="shared" si="102"/>
        <v>0</v>
      </c>
    </row>
    <row r="391" spans="1:10">
      <c r="A391" s="127">
        <v>0</v>
      </c>
      <c r="B391" s="6"/>
      <c r="C391" s="181">
        <v>183614</v>
      </c>
      <c r="D391" s="181" t="s">
        <v>5081</v>
      </c>
      <c r="E391" s="181" t="s">
        <v>2961</v>
      </c>
      <c r="F391" s="181" t="s">
        <v>9</v>
      </c>
      <c r="G391" s="7">
        <v>26.24</v>
      </c>
      <c r="H391" s="69">
        <f t="shared" si="101"/>
        <v>26.24</v>
      </c>
      <c r="I391" s="68"/>
      <c r="J391" s="69">
        <f t="shared" si="102"/>
        <v>0</v>
      </c>
    </row>
    <row r="392" spans="1:10">
      <c r="A392" s="127">
        <v>0</v>
      </c>
      <c r="B392" s="6"/>
      <c r="C392" s="181">
        <v>183634</v>
      </c>
      <c r="D392" s="181" t="s">
        <v>4992</v>
      </c>
      <c r="E392" s="181" t="s">
        <v>2961</v>
      </c>
      <c r="F392" s="181" t="s">
        <v>9</v>
      </c>
      <c r="G392" s="7">
        <v>36.96</v>
      </c>
      <c r="H392" s="69">
        <f t="shared" si="101"/>
        <v>36.96</v>
      </c>
      <c r="I392" s="68"/>
      <c r="J392" s="69">
        <f t="shared" si="102"/>
        <v>0</v>
      </c>
    </row>
    <row r="393" spans="1:10">
      <c r="A393" s="127">
        <v>0</v>
      </c>
      <c r="B393" s="6"/>
      <c r="C393" s="181">
        <v>185414</v>
      </c>
      <c r="D393" s="181" t="s">
        <v>4889</v>
      </c>
      <c r="E393" s="181" t="s">
        <v>2302</v>
      </c>
      <c r="F393" s="181" t="s">
        <v>9</v>
      </c>
      <c r="G393" s="7">
        <v>13.7</v>
      </c>
      <c r="H393" s="69">
        <f t="shared" ref="H393:H398" si="105">G393*(1-Скидка_ROXELPRO_Ind)</f>
        <v>13.7</v>
      </c>
      <c r="I393" s="68"/>
      <c r="J393" s="69">
        <f t="shared" ref="J393:J398" si="106">H393*I393</f>
        <v>0</v>
      </c>
    </row>
    <row r="394" spans="1:10">
      <c r="A394" s="127">
        <v>0</v>
      </c>
      <c r="B394" s="6"/>
      <c r="C394" s="181">
        <v>185433</v>
      </c>
      <c r="D394" s="181" t="s">
        <v>4890</v>
      </c>
      <c r="E394" s="181" t="s">
        <v>2302</v>
      </c>
      <c r="F394" s="181" t="s">
        <v>9</v>
      </c>
      <c r="G394" s="7">
        <v>15.51</v>
      </c>
      <c r="H394" s="69">
        <f t="shared" si="105"/>
        <v>15.51</v>
      </c>
      <c r="I394" s="68"/>
      <c r="J394" s="69">
        <f t="shared" si="106"/>
        <v>0</v>
      </c>
    </row>
    <row r="395" spans="1:10">
      <c r="A395" s="127">
        <v>0</v>
      </c>
      <c r="B395" s="6"/>
      <c r="C395" s="181">
        <v>185443</v>
      </c>
      <c r="D395" s="181" t="s">
        <v>5082</v>
      </c>
      <c r="E395" s="181" t="s">
        <v>2302</v>
      </c>
      <c r="F395" s="181" t="s">
        <v>9</v>
      </c>
      <c r="G395" s="7">
        <v>14.52</v>
      </c>
      <c r="H395" s="69">
        <f t="shared" si="105"/>
        <v>14.52</v>
      </c>
      <c r="I395" s="68"/>
      <c r="J395" s="69">
        <f t="shared" si="106"/>
        <v>0</v>
      </c>
    </row>
    <row r="396" spans="1:10">
      <c r="A396" s="127">
        <v>0</v>
      </c>
      <c r="B396" s="6"/>
      <c r="C396" s="181">
        <v>186403</v>
      </c>
      <c r="D396" s="181" t="s">
        <v>4891</v>
      </c>
      <c r="E396" s="181" t="s">
        <v>2304</v>
      </c>
      <c r="F396" s="181" t="s">
        <v>9</v>
      </c>
      <c r="G396" s="7">
        <v>14.04</v>
      </c>
      <c r="H396" s="69">
        <f t="shared" si="105"/>
        <v>14.04</v>
      </c>
      <c r="I396" s="68"/>
      <c r="J396" s="69">
        <f t="shared" si="106"/>
        <v>0</v>
      </c>
    </row>
    <row r="397" spans="1:10">
      <c r="A397" s="127">
        <v>0</v>
      </c>
      <c r="B397" s="6"/>
      <c r="C397" s="181">
        <v>186414</v>
      </c>
      <c r="D397" s="181" t="s">
        <v>4883</v>
      </c>
      <c r="E397" s="181" t="s">
        <v>2304</v>
      </c>
      <c r="F397" s="181" t="s">
        <v>9</v>
      </c>
      <c r="G397" s="7">
        <v>15.95</v>
      </c>
      <c r="H397" s="69">
        <f t="shared" si="105"/>
        <v>15.95</v>
      </c>
      <c r="I397" s="68"/>
      <c r="J397" s="69">
        <f t="shared" si="106"/>
        <v>0</v>
      </c>
    </row>
    <row r="398" spans="1:10">
      <c r="A398" s="127">
        <v>0</v>
      </c>
      <c r="B398" s="6"/>
      <c r="C398" s="181">
        <v>186424</v>
      </c>
      <c r="D398" s="181" t="s">
        <v>4993</v>
      </c>
      <c r="E398" s="181" t="s">
        <v>2304</v>
      </c>
      <c r="F398" s="181" t="s">
        <v>9</v>
      </c>
      <c r="G398" s="7">
        <v>16.82</v>
      </c>
      <c r="H398" s="69">
        <f t="shared" si="105"/>
        <v>16.82</v>
      </c>
      <c r="I398" s="68"/>
      <c r="J398" s="69">
        <f t="shared" si="106"/>
        <v>0</v>
      </c>
    </row>
    <row r="399" spans="1:10">
      <c r="A399" s="127">
        <v>0</v>
      </c>
      <c r="B399" s="6"/>
      <c r="C399" s="181">
        <v>186433</v>
      </c>
      <c r="D399" s="181" t="s">
        <v>4892</v>
      </c>
      <c r="E399" s="181" t="s">
        <v>2304</v>
      </c>
      <c r="F399" s="181" t="s">
        <v>9</v>
      </c>
      <c r="G399" s="7">
        <v>18.36</v>
      </c>
      <c r="H399" s="69">
        <f t="shared" ref="H399:H402" si="107">G399*(1-Скидка_ROXELPRO_Ind)</f>
        <v>18.36</v>
      </c>
      <c r="I399" s="68"/>
      <c r="J399" s="69">
        <f t="shared" ref="J399:J402" si="108">H399*I399</f>
        <v>0</v>
      </c>
    </row>
    <row r="400" spans="1:10">
      <c r="A400" s="127">
        <v>0</v>
      </c>
      <c r="B400" s="6"/>
      <c r="C400" s="181">
        <v>186443</v>
      </c>
      <c r="D400" s="181" t="s">
        <v>4884</v>
      </c>
      <c r="E400" s="181" t="s">
        <v>2304</v>
      </c>
      <c r="F400" s="181" t="s">
        <v>9</v>
      </c>
      <c r="G400" s="7">
        <v>17.11</v>
      </c>
      <c r="H400" s="69">
        <f t="shared" si="107"/>
        <v>17.11</v>
      </c>
      <c r="I400" s="68"/>
      <c r="J400" s="69">
        <f t="shared" si="108"/>
        <v>0</v>
      </c>
    </row>
    <row r="401" spans="1:10">
      <c r="A401" s="127">
        <v>0</v>
      </c>
      <c r="B401" s="6"/>
      <c r="C401" s="181">
        <v>189233</v>
      </c>
      <c r="D401" s="181" t="s">
        <v>4994</v>
      </c>
      <c r="E401" s="181" t="s">
        <v>2306</v>
      </c>
      <c r="F401" s="181" t="s">
        <v>9</v>
      </c>
      <c r="G401" s="7">
        <v>3.76</v>
      </c>
      <c r="H401" s="69">
        <f t="shared" si="107"/>
        <v>3.76</v>
      </c>
      <c r="I401" s="68"/>
      <c r="J401" s="69">
        <f t="shared" si="108"/>
        <v>0</v>
      </c>
    </row>
    <row r="402" spans="1:10" ht="12.5" thickBot="1">
      <c r="A402" s="127">
        <v>0</v>
      </c>
      <c r="B402" s="6"/>
      <c r="C402" s="181">
        <v>189263</v>
      </c>
      <c r="D402" s="181" t="s">
        <v>4995</v>
      </c>
      <c r="E402" s="181" t="s">
        <v>2306</v>
      </c>
      <c r="F402" s="181" t="s">
        <v>9</v>
      </c>
      <c r="G402" s="7">
        <v>4.13</v>
      </c>
      <c r="H402" s="69">
        <f t="shared" si="107"/>
        <v>4.13</v>
      </c>
      <c r="I402" s="68"/>
      <c r="J402" s="69">
        <f t="shared" si="108"/>
        <v>0</v>
      </c>
    </row>
    <row r="403" spans="1:10" ht="12.5" thickBot="1">
      <c r="A403" s="127"/>
      <c r="B403" s="311" t="s">
        <v>3706</v>
      </c>
      <c r="C403" s="312"/>
      <c r="D403" s="312"/>
      <c r="E403" s="312"/>
      <c r="F403" s="312"/>
      <c r="G403" s="313"/>
      <c r="H403" s="69"/>
      <c r="I403" s="68"/>
      <c r="J403" s="69"/>
    </row>
    <row r="404" spans="1:10">
      <c r="A404" s="127">
        <v>0</v>
      </c>
      <c r="C404" s="3">
        <v>156308</v>
      </c>
      <c r="D404" s="3" t="s">
        <v>3707</v>
      </c>
      <c r="E404" s="3" t="s">
        <v>2427</v>
      </c>
      <c r="F404" s="3" t="s">
        <v>9</v>
      </c>
      <c r="G404" s="5">
        <v>3.32</v>
      </c>
      <c r="H404" s="69">
        <f t="shared" ref="H404:H410" si="109">G404*(1-Скидка_ROXELPRO_Ind)</f>
        <v>3.32</v>
      </c>
      <c r="I404" s="68"/>
      <c r="J404" s="69">
        <f t="shared" ref="J404:J410" si="110">H404*I404</f>
        <v>0</v>
      </c>
    </row>
    <row r="405" spans="1:10">
      <c r="A405" s="127">
        <v>0</v>
      </c>
      <c r="C405" s="3">
        <v>156310</v>
      </c>
      <c r="D405" s="3" t="s">
        <v>3708</v>
      </c>
      <c r="E405" s="3" t="s">
        <v>2427</v>
      </c>
      <c r="F405" s="3" t="s">
        <v>9</v>
      </c>
      <c r="G405" s="5">
        <v>3.32</v>
      </c>
      <c r="H405" s="69">
        <f t="shared" si="109"/>
        <v>3.32</v>
      </c>
      <c r="I405" s="68"/>
      <c r="J405" s="69">
        <f t="shared" si="110"/>
        <v>0</v>
      </c>
    </row>
    <row r="406" spans="1:10">
      <c r="A406" s="127">
        <v>0</v>
      </c>
      <c r="C406" s="3">
        <v>156313</v>
      </c>
      <c r="D406" s="3" t="s">
        <v>3709</v>
      </c>
      <c r="E406" s="3" t="s">
        <v>2427</v>
      </c>
      <c r="F406" s="3" t="s">
        <v>9</v>
      </c>
      <c r="G406" s="5">
        <v>3.32</v>
      </c>
      <c r="H406" s="69">
        <f t="shared" si="109"/>
        <v>3.32</v>
      </c>
      <c r="I406" s="68"/>
      <c r="J406" s="69">
        <f t="shared" si="110"/>
        <v>0</v>
      </c>
    </row>
    <row r="407" spans="1:10">
      <c r="A407" s="127">
        <v>0</v>
      </c>
      <c r="C407" s="3">
        <v>156315</v>
      </c>
      <c r="D407" s="3" t="s">
        <v>3710</v>
      </c>
      <c r="E407" s="3" t="s">
        <v>2427</v>
      </c>
      <c r="F407" s="3" t="s">
        <v>9</v>
      </c>
      <c r="G407" s="5">
        <v>3.32</v>
      </c>
      <c r="H407" s="69">
        <f t="shared" si="109"/>
        <v>3.32</v>
      </c>
      <c r="I407" s="68"/>
      <c r="J407" s="69">
        <f t="shared" si="110"/>
        <v>0</v>
      </c>
    </row>
    <row r="408" spans="1:10">
      <c r="A408" s="127">
        <v>0</v>
      </c>
      <c r="C408" s="3">
        <v>156318</v>
      </c>
      <c r="D408" s="3" t="s">
        <v>3711</v>
      </c>
      <c r="E408" s="3" t="s">
        <v>2427</v>
      </c>
      <c r="F408" s="3" t="s">
        <v>9</v>
      </c>
      <c r="G408" s="5">
        <v>3.32</v>
      </c>
      <c r="H408" s="69">
        <f t="shared" si="109"/>
        <v>3.32</v>
      </c>
      <c r="I408" s="68"/>
      <c r="J408" s="69">
        <f t="shared" si="110"/>
        <v>0</v>
      </c>
    </row>
    <row r="409" spans="1:10">
      <c r="A409" s="127">
        <v>0</v>
      </c>
      <c r="C409" s="3">
        <v>156320</v>
      </c>
      <c r="D409" s="3" t="s">
        <v>3712</v>
      </c>
      <c r="E409" s="3" t="s">
        <v>2427</v>
      </c>
      <c r="F409" s="3" t="s">
        <v>9</v>
      </c>
      <c r="G409" s="5">
        <v>3.32</v>
      </c>
      <c r="H409" s="69">
        <f t="shared" si="109"/>
        <v>3.32</v>
      </c>
      <c r="I409" s="68"/>
      <c r="J409" s="69">
        <f t="shared" si="110"/>
        <v>0</v>
      </c>
    </row>
    <row r="410" spans="1:10" ht="12.5" thickBot="1">
      <c r="A410" s="127">
        <v>0</v>
      </c>
      <c r="C410" s="3">
        <v>156324</v>
      </c>
      <c r="D410" s="3" t="s">
        <v>3713</v>
      </c>
      <c r="E410" s="3" t="s">
        <v>2427</v>
      </c>
      <c r="F410" s="3" t="s">
        <v>9</v>
      </c>
      <c r="G410" s="5">
        <v>3.32</v>
      </c>
      <c r="H410" s="69">
        <f t="shared" si="109"/>
        <v>3.32</v>
      </c>
      <c r="I410" s="68"/>
      <c r="J410" s="69">
        <f t="shared" si="110"/>
        <v>0</v>
      </c>
    </row>
    <row r="411" spans="1:10" ht="12.5" thickBot="1">
      <c r="A411" s="127"/>
      <c r="B411" s="312" t="s">
        <v>1874</v>
      </c>
      <c r="C411" s="312"/>
      <c r="D411" s="312"/>
      <c r="E411" s="312"/>
      <c r="F411" s="312"/>
      <c r="G411" s="313"/>
      <c r="H411" s="69"/>
      <c r="I411" s="68"/>
      <c r="J411" s="69"/>
    </row>
    <row r="412" spans="1:10">
      <c r="A412" s="310">
        <v>0</v>
      </c>
      <c r="C412" s="318">
        <v>195534</v>
      </c>
      <c r="D412" s="320" t="s">
        <v>3488</v>
      </c>
      <c r="E412" s="318" t="s">
        <v>9</v>
      </c>
      <c r="F412" s="318" t="s">
        <v>9</v>
      </c>
      <c r="G412" s="322">
        <v>10.42</v>
      </c>
      <c r="H412" s="314">
        <f t="shared" ref="H412" si="111">G412*(1-Скидка_ROXELPRO_Ind)</f>
        <v>10.42</v>
      </c>
      <c r="I412" s="316"/>
      <c r="J412" s="314">
        <f t="shared" ref="J412" si="112">H412*I412</f>
        <v>0</v>
      </c>
    </row>
    <row r="413" spans="1:10" ht="12.5" thickBot="1">
      <c r="A413" s="310"/>
      <c r="C413" s="319"/>
      <c r="D413" s="321"/>
      <c r="E413" s="319"/>
      <c r="F413" s="319"/>
      <c r="G413" s="323"/>
      <c r="H413" s="315"/>
      <c r="I413" s="317"/>
      <c r="J413" s="315"/>
    </row>
    <row r="414" spans="1:10" ht="12.5" thickBot="1">
      <c r="A414" s="127"/>
      <c r="B414" s="312" t="s">
        <v>29</v>
      </c>
      <c r="C414" s="312"/>
      <c r="D414" s="312"/>
      <c r="E414" s="312"/>
      <c r="F414" s="312"/>
      <c r="G414" s="313"/>
      <c r="H414" s="69"/>
      <c r="I414" s="68"/>
      <c r="J414" s="69"/>
    </row>
    <row r="415" spans="1:10">
      <c r="A415" s="127">
        <v>0</v>
      </c>
      <c r="C415" s="3">
        <v>215374</v>
      </c>
      <c r="D415" s="3" t="s">
        <v>2307</v>
      </c>
      <c r="E415" s="3" t="s">
        <v>2305</v>
      </c>
      <c r="F415" s="3" t="s">
        <v>9</v>
      </c>
      <c r="G415" s="5">
        <v>7.32</v>
      </c>
      <c r="H415" s="69">
        <f t="shared" ref="H415:H427" si="113">G415*(1-Скидка_ROXELPRO_Ind)</f>
        <v>7.32</v>
      </c>
      <c r="I415" s="68"/>
      <c r="J415" s="69">
        <f t="shared" ref="J415:J427" si="114">H415*I415</f>
        <v>0</v>
      </c>
    </row>
    <row r="416" spans="1:10">
      <c r="A416" s="127">
        <v>0</v>
      </c>
      <c r="C416" s="3">
        <v>215681</v>
      </c>
      <c r="D416" s="3" t="s">
        <v>2308</v>
      </c>
      <c r="E416" s="3" t="s">
        <v>2305</v>
      </c>
      <c r="F416" s="3" t="s">
        <v>9</v>
      </c>
      <c r="G416" s="5">
        <v>10.19</v>
      </c>
      <c r="H416" s="69">
        <f t="shared" si="113"/>
        <v>10.19</v>
      </c>
      <c r="I416" s="68"/>
      <c r="J416" s="69">
        <f t="shared" si="114"/>
        <v>0</v>
      </c>
    </row>
    <row r="417" spans="1:10">
      <c r="A417" s="127">
        <v>0</v>
      </c>
      <c r="C417" s="3">
        <v>215682</v>
      </c>
      <c r="D417" s="3" t="s">
        <v>2309</v>
      </c>
      <c r="E417" s="3" t="s">
        <v>2305</v>
      </c>
      <c r="F417" s="3" t="s">
        <v>9</v>
      </c>
      <c r="G417" s="5">
        <v>8.98</v>
      </c>
      <c r="H417" s="69">
        <f t="shared" si="113"/>
        <v>8.98</v>
      </c>
      <c r="I417" s="68"/>
      <c r="J417" s="69">
        <f t="shared" si="114"/>
        <v>0</v>
      </c>
    </row>
    <row r="418" spans="1:10">
      <c r="A418" s="127">
        <v>0</v>
      </c>
      <c r="B418" s="94"/>
      <c r="C418" s="3">
        <v>215692</v>
      </c>
      <c r="D418" s="3" t="s">
        <v>2310</v>
      </c>
      <c r="E418" s="3" t="s">
        <v>2305</v>
      </c>
      <c r="F418" s="3" t="s">
        <v>9</v>
      </c>
      <c r="G418" s="5">
        <v>7.53</v>
      </c>
      <c r="H418" s="69">
        <f t="shared" si="113"/>
        <v>7.53</v>
      </c>
      <c r="I418" s="68"/>
      <c r="J418" s="69">
        <f t="shared" si="114"/>
        <v>0</v>
      </c>
    </row>
    <row r="419" spans="1:10">
      <c r="A419" s="127">
        <v>0</v>
      </c>
      <c r="B419" s="99"/>
      <c r="C419" s="3">
        <v>229124</v>
      </c>
      <c r="D419" s="3" t="s">
        <v>3207</v>
      </c>
      <c r="E419" s="3" t="s">
        <v>2456</v>
      </c>
      <c r="F419" s="3" t="s">
        <v>9</v>
      </c>
      <c r="G419" s="5">
        <v>4.26</v>
      </c>
      <c r="H419" s="69">
        <f t="shared" si="113"/>
        <v>4.26</v>
      </c>
      <c r="I419" s="68"/>
      <c r="J419" s="69">
        <f>H419*I419</f>
        <v>0</v>
      </c>
    </row>
    <row r="420" spans="1:10">
      <c r="A420" s="127">
        <v>0</v>
      </c>
      <c r="B420" s="99"/>
      <c r="C420" s="3">
        <v>229524</v>
      </c>
      <c r="D420" s="3" t="s">
        <v>3209</v>
      </c>
      <c r="E420" s="3" t="s">
        <v>2456</v>
      </c>
      <c r="F420" s="3" t="s">
        <v>9</v>
      </c>
      <c r="G420" s="5">
        <v>9.34</v>
      </c>
      <c r="H420" s="69">
        <f t="shared" si="113"/>
        <v>9.34</v>
      </c>
      <c r="I420" s="68"/>
      <c r="J420" s="69">
        <f>H420*I420</f>
        <v>0</v>
      </c>
    </row>
    <row r="421" spans="1:10">
      <c r="A421" s="127">
        <v>0</v>
      </c>
      <c r="B421" s="99"/>
      <c r="C421" s="3">
        <v>252531</v>
      </c>
      <c r="D421" s="3" t="s">
        <v>4841</v>
      </c>
      <c r="E421" s="3" t="s">
        <v>4842</v>
      </c>
      <c r="F421" s="3" t="s">
        <v>9</v>
      </c>
      <c r="G421" s="5">
        <v>2.83</v>
      </c>
      <c r="H421" s="69">
        <f t="shared" ref="H421:H423" si="115">G421*(1-Скидка_ROXELPRO_Ind)</f>
        <v>2.83</v>
      </c>
      <c r="I421" s="68"/>
      <c r="J421" s="69">
        <f t="shared" ref="J421:J423" si="116">H421*I421</f>
        <v>0</v>
      </c>
    </row>
    <row r="422" spans="1:10">
      <c r="A422" s="127">
        <v>0</v>
      </c>
      <c r="B422" s="99"/>
      <c r="C422" s="3">
        <v>252515</v>
      </c>
      <c r="D422" s="3" t="s">
        <v>4843</v>
      </c>
      <c r="E422" s="3" t="s">
        <v>9</v>
      </c>
      <c r="F422" s="3" t="s">
        <v>9</v>
      </c>
      <c r="G422" s="5">
        <v>2.63</v>
      </c>
      <c r="H422" s="69">
        <f t="shared" si="115"/>
        <v>2.63</v>
      </c>
      <c r="I422" s="68"/>
      <c r="J422" s="69">
        <f t="shared" si="116"/>
        <v>0</v>
      </c>
    </row>
    <row r="423" spans="1:10">
      <c r="A423" s="127">
        <v>0</v>
      </c>
      <c r="B423" s="99"/>
      <c r="C423" s="3">
        <v>252545</v>
      </c>
      <c r="D423" s="3" t="s">
        <v>4844</v>
      </c>
      <c r="E423" s="3" t="s">
        <v>9</v>
      </c>
      <c r="F423" s="3" t="s">
        <v>9</v>
      </c>
      <c r="G423" s="5">
        <v>8.75</v>
      </c>
      <c r="H423" s="69">
        <f t="shared" si="115"/>
        <v>8.75</v>
      </c>
      <c r="I423" s="68"/>
      <c r="J423" s="69">
        <f t="shared" si="116"/>
        <v>0</v>
      </c>
    </row>
    <row r="424" spans="1:10">
      <c r="A424" s="127">
        <v>0</v>
      </c>
      <c r="B424" s="133"/>
      <c r="C424" s="3">
        <v>252585</v>
      </c>
      <c r="D424" s="3" t="s">
        <v>2395</v>
      </c>
      <c r="E424" s="101" t="s">
        <v>2457</v>
      </c>
      <c r="F424" s="101" t="s">
        <v>9</v>
      </c>
      <c r="G424" s="5">
        <v>23.05</v>
      </c>
      <c r="H424" s="69">
        <f t="shared" si="113"/>
        <v>23.05</v>
      </c>
      <c r="I424" s="68"/>
      <c r="J424" s="69">
        <f t="shared" si="114"/>
        <v>0</v>
      </c>
    </row>
    <row r="425" spans="1:10">
      <c r="A425" s="127">
        <v>0</v>
      </c>
      <c r="B425" s="99"/>
      <c r="C425" s="3">
        <v>255410</v>
      </c>
      <c r="D425" s="3" t="s">
        <v>2396</v>
      </c>
      <c r="E425" s="101" t="s">
        <v>2458</v>
      </c>
      <c r="F425" s="101" t="s">
        <v>9</v>
      </c>
      <c r="G425" s="5">
        <v>2.57</v>
      </c>
      <c r="H425" s="69">
        <f t="shared" si="113"/>
        <v>2.57</v>
      </c>
      <c r="I425" s="68"/>
      <c r="J425" s="69">
        <f t="shared" si="114"/>
        <v>0</v>
      </c>
    </row>
    <row r="426" spans="1:10">
      <c r="A426" s="127">
        <v>0</v>
      </c>
      <c r="B426" s="99"/>
      <c r="C426" s="3">
        <v>255450</v>
      </c>
      <c r="D426" s="3" t="s">
        <v>4845</v>
      </c>
      <c r="E426" s="101" t="s">
        <v>4842</v>
      </c>
      <c r="F426" s="101" t="s">
        <v>9</v>
      </c>
      <c r="G426" s="5">
        <v>2.5499999999999998</v>
      </c>
      <c r="H426" s="69">
        <f t="shared" ref="H426" si="117">G426*(1-Скидка_ROXELPRO_Ind)</f>
        <v>2.5499999999999998</v>
      </c>
      <c r="I426" s="68"/>
      <c r="J426" s="69">
        <f t="shared" ref="J426" si="118">H426*I426</f>
        <v>0</v>
      </c>
    </row>
    <row r="427" spans="1:10">
      <c r="A427" s="127">
        <v>0</v>
      </c>
      <c r="B427" s="94"/>
      <c r="C427" s="3">
        <v>259440</v>
      </c>
      <c r="D427" s="3" t="s">
        <v>2397</v>
      </c>
      <c r="E427" s="101" t="s">
        <v>2459</v>
      </c>
      <c r="F427" s="101" t="s">
        <v>9</v>
      </c>
      <c r="G427" s="5">
        <v>5.08</v>
      </c>
      <c r="H427" s="69">
        <f t="shared" si="113"/>
        <v>5.08</v>
      </c>
      <c r="I427" s="68"/>
      <c r="J427" s="69">
        <f t="shared" si="114"/>
        <v>0</v>
      </c>
    </row>
    <row r="428" spans="1:10">
      <c r="C428" s="41"/>
      <c r="D428" s="41"/>
      <c r="E428" s="41"/>
      <c r="F428" s="41"/>
      <c r="G428" s="90"/>
    </row>
    <row r="429" spans="1:10">
      <c r="C429" s="13" t="s">
        <v>112</v>
      </c>
    </row>
    <row r="430" spans="1:10">
      <c r="C430" s="13" t="s">
        <v>113</v>
      </c>
    </row>
  </sheetData>
  <autoFilter ref="A7:J427" xr:uid="{AE012A5A-20B7-4092-A810-8DBB769155A5}"/>
  <mergeCells count="27">
    <mergeCell ref="B203:G203"/>
    <mergeCell ref="B265:G265"/>
    <mergeCell ref="B414:G414"/>
    <mergeCell ref="B2:G2"/>
    <mergeCell ref="B3:G3"/>
    <mergeCell ref="B8:G8"/>
    <mergeCell ref="B38:G38"/>
    <mergeCell ref="B62:G62"/>
    <mergeCell ref="B100:G100"/>
    <mergeCell ref="B116:G116"/>
    <mergeCell ref="B139:G139"/>
    <mergeCell ref="B154:G154"/>
    <mergeCell ref="B168:G168"/>
    <mergeCell ref="B316:G316"/>
    <mergeCell ref="B357:G357"/>
    <mergeCell ref="B411:G411"/>
    <mergeCell ref="B375:G375"/>
    <mergeCell ref="A412:A413"/>
    <mergeCell ref="B403:G403"/>
    <mergeCell ref="H412:H413"/>
    <mergeCell ref="J412:J413"/>
    <mergeCell ref="I412:I413"/>
    <mergeCell ref="C412:C413"/>
    <mergeCell ref="D412:D413"/>
    <mergeCell ref="E412:E413"/>
    <mergeCell ref="F412:F413"/>
    <mergeCell ref="G412:G413"/>
  </mergeCells>
  <hyperlinks>
    <hyperlink ref="E6" location="Содержание!A1" display="Содержание" xr:uid="{00000000-0004-0000-0300-000000000000}"/>
  </hyperlinks>
  <pageMargins left="0.11811023622047245" right="0.11811023622047245" top="0.55118110236220474" bottom="0.55118110236220474" header="0.31496062992125984" footer="0.31496062992125984"/>
  <pageSetup paperSize="9"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25F00-6E9E-46FF-BCE2-F2B5DF37AABB}">
  <dimension ref="A2:L108"/>
  <sheetViews>
    <sheetView workbookViewId="0">
      <pane xSplit="3" ySplit="6" topLeftCell="D7" activePane="bottomRight" state="frozen"/>
      <selection activeCell="B1" sqref="B1"/>
      <selection pane="topRight" activeCell="D1" sqref="D1"/>
      <selection pane="bottomLeft" activeCell="B7" sqref="B7"/>
      <selection pane="bottomRight" activeCell="H5" sqref="H5"/>
    </sheetView>
  </sheetViews>
  <sheetFormatPr defaultColWidth="9.1796875" defaultRowHeight="12" outlineLevelCol="1"/>
  <cols>
    <col min="1" max="1" width="8.1796875" style="1" hidden="1" customWidth="1" outlineLevel="1"/>
    <col min="2" max="2" width="12.26953125" style="1" customWidth="1" collapsed="1"/>
    <col min="3" max="3" width="21.6328125" style="1" customWidth="1"/>
    <col min="4" max="7" width="8.90625" style="1" customWidth="1"/>
    <col min="8" max="8" width="8.1796875" style="1" customWidth="1"/>
    <col min="9" max="9" width="8" style="1" customWidth="1"/>
    <col min="10" max="12" width="9.1796875" style="1" customWidth="1" outlineLevel="1"/>
    <col min="13" max="13" width="2.1796875" style="1" customWidth="1"/>
    <col min="14" max="16384" width="9.1796875" style="1"/>
  </cols>
  <sheetData>
    <row r="2" spans="1:12" ht="15.5">
      <c r="B2" s="300" t="s">
        <v>0</v>
      </c>
      <c r="C2" s="300"/>
      <c r="D2" s="300"/>
      <c r="E2" s="300"/>
      <c r="F2" s="300"/>
      <c r="G2" s="300"/>
      <c r="H2" s="300"/>
      <c r="I2" s="278"/>
    </row>
    <row r="3" spans="1:12" ht="15.5">
      <c r="B3" s="300" t="s">
        <v>3742</v>
      </c>
      <c r="C3" s="300"/>
      <c r="D3" s="300"/>
      <c r="E3" s="300"/>
      <c r="F3" s="300"/>
      <c r="G3" s="300"/>
      <c r="H3" s="300"/>
      <c r="I3" s="278"/>
    </row>
    <row r="4" spans="1:12">
      <c r="B4" s="1" t="s">
        <v>3641</v>
      </c>
      <c r="H4" s="2"/>
      <c r="I4" s="2"/>
      <c r="K4" s="50" t="s">
        <v>1885</v>
      </c>
      <c r="L4" s="51">
        <v>0</v>
      </c>
    </row>
    <row r="5" spans="1:12" ht="15" thickBot="1">
      <c r="B5" s="1" t="s">
        <v>1</v>
      </c>
      <c r="H5" s="46" t="s">
        <v>2011</v>
      </c>
      <c r="K5" s="50" t="s">
        <v>1886</v>
      </c>
      <c r="L5" s="39">
        <f>SUM(L15:L100)</f>
        <v>0</v>
      </c>
    </row>
    <row r="6" spans="1:12" ht="24.5" thickBot="1">
      <c r="A6" s="207" t="s">
        <v>3140</v>
      </c>
      <c r="B6" s="16" t="s">
        <v>2</v>
      </c>
      <c r="C6" s="279" t="s">
        <v>3743</v>
      </c>
      <c r="D6" s="29" t="s">
        <v>3744</v>
      </c>
      <c r="E6" s="29" t="s">
        <v>3745</v>
      </c>
      <c r="F6" s="29" t="s">
        <v>3746</v>
      </c>
      <c r="G6" s="29" t="s">
        <v>3747</v>
      </c>
      <c r="H6" s="29" t="s">
        <v>4915</v>
      </c>
      <c r="I6" s="17" t="s">
        <v>4916</v>
      </c>
      <c r="J6" s="280" t="s">
        <v>1887</v>
      </c>
      <c r="K6" s="120" t="s">
        <v>1888</v>
      </c>
      <c r="L6" s="120" t="s">
        <v>1889</v>
      </c>
    </row>
    <row r="7" spans="1:12">
      <c r="A7" s="187"/>
      <c r="B7" s="182" t="s">
        <v>4917</v>
      </c>
      <c r="C7" s="183"/>
      <c r="D7" s="184"/>
      <c r="E7" s="184"/>
      <c r="F7" s="184"/>
      <c r="G7" s="184"/>
      <c r="H7" s="281"/>
      <c r="I7" s="185"/>
      <c r="J7" s="280"/>
      <c r="K7" s="120"/>
      <c r="L7" s="120"/>
    </row>
    <row r="8" spans="1:12">
      <c r="A8" s="187">
        <v>0</v>
      </c>
      <c r="B8" s="188" t="s">
        <v>4920</v>
      </c>
      <c r="C8" s="95"/>
      <c r="D8" s="181">
        <v>8</v>
      </c>
      <c r="E8" s="181">
        <v>19</v>
      </c>
      <c r="F8" s="181">
        <v>6</v>
      </c>
      <c r="G8" s="181">
        <v>64</v>
      </c>
      <c r="H8" s="7">
        <v>8.5500000000000007</v>
      </c>
      <c r="I8" s="189"/>
      <c r="J8" s="186">
        <f>H8*(1-Скидка_ROXELPRO_burrs)</f>
        <v>8.5500000000000007</v>
      </c>
      <c r="K8" s="68"/>
      <c r="L8" s="69">
        <f t="shared" ref="L8:L10" si="0">J8*K8</f>
        <v>0</v>
      </c>
    </row>
    <row r="9" spans="1:12">
      <c r="A9" s="187">
        <v>0</v>
      </c>
      <c r="B9" s="188" t="s">
        <v>4921</v>
      </c>
      <c r="C9" s="95"/>
      <c r="D9" s="181">
        <v>10</v>
      </c>
      <c r="E9" s="181">
        <v>20</v>
      </c>
      <c r="F9" s="181">
        <v>6</v>
      </c>
      <c r="G9" s="181">
        <v>65</v>
      </c>
      <c r="H9" s="7">
        <v>10.81</v>
      </c>
      <c r="I9" s="189"/>
      <c r="J9" s="186">
        <f>H9*(1-Скидка_ROXELPRO_burrs)</f>
        <v>10.81</v>
      </c>
      <c r="K9" s="68"/>
      <c r="L9" s="69">
        <f t="shared" si="0"/>
        <v>0</v>
      </c>
    </row>
    <row r="10" spans="1:12">
      <c r="A10" s="187">
        <v>0</v>
      </c>
      <c r="B10" s="188" t="s">
        <v>4922</v>
      </c>
      <c r="C10" s="95"/>
      <c r="D10" s="181">
        <v>16</v>
      </c>
      <c r="E10" s="181">
        <v>25</v>
      </c>
      <c r="F10" s="181">
        <v>6</v>
      </c>
      <c r="G10" s="181">
        <v>70</v>
      </c>
      <c r="H10" s="7">
        <v>26.4</v>
      </c>
      <c r="I10" s="189"/>
      <c r="J10" s="186">
        <f>H10*(1-Скидка_ROXELPRO_burrs)</f>
        <v>26.4</v>
      </c>
      <c r="K10" s="68"/>
      <c r="L10" s="69">
        <f t="shared" si="0"/>
        <v>0</v>
      </c>
    </row>
    <row r="11" spans="1:12">
      <c r="A11" s="187"/>
      <c r="B11" s="188"/>
      <c r="C11" s="95"/>
      <c r="D11" s="181"/>
      <c r="E11" s="181"/>
      <c r="F11" s="181"/>
      <c r="G11" s="181"/>
      <c r="H11" s="7"/>
      <c r="I11" s="189"/>
      <c r="J11" s="280"/>
      <c r="K11" s="120"/>
      <c r="L11" s="120"/>
    </row>
    <row r="12" spans="1:12">
      <c r="A12" s="187"/>
      <c r="B12" s="188"/>
      <c r="C12" s="95"/>
      <c r="D12" s="6"/>
      <c r="E12" s="6"/>
      <c r="F12" s="6"/>
      <c r="G12" s="6"/>
      <c r="H12" s="7"/>
      <c r="I12" s="189"/>
      <c r="J12" s="280"/>
      <c r="K12" s="120"/>
      <c r="L12" s="120"/>
    </row>
    <row r="13" spans="1:12">
      <c r="A13" s="187"/>
      <c r="B13" s="188"/>
      <c r="C13" s="95"/>
      <c r="D13" s="6"/>
      <c r="E13" s="6"/>
      <c r="F13" s="6"/>
      <c r="G13" s="6"/>
      <c r="H13" s="7"/>
      <c r="I13" s="189"/>
      <c r="J13" s="280"/>
      <c r="K13" s="120"/>
      <c r="L13" s="120"/>
    </row>
    <row r="14" spans="1:12" ht="12.5" thickBot="1">
      <c r="A14" s="187"/>
      <c r="B14" s="190"/>
      <c r="C14" s="191"/>
      <c r="D14" s="192"/>
      <c r="E14" s="192"/>
      <c r="F14" s="192"/>
      <c r="G14" s="192"/>
      <c r="H14" s="282"/>
      <c r="I14" s="193"/>
      <c r="J14" s="280"/>
      <c r="K14" s="120"/>
      <c r="L14" s="120"/>
    </row>
    <row r="15" spans="1:12">
      <c r="A15" s="187"/>
      <c r="B15" s="182" t="s">
        <v>3748</v>
      </c>
      <c r="C15" s="183"/>
      <c r="D15" s="184"/>
      <c r="E15" s="184"/>
      <c r="F15" s="184"/>
      <c r="G15" s="184"/>
      <c r="H15" s="281"/>
      <c r="I15" s="185"/>
      <c r="J15" s="186"/>
      <c r="K15" s="68"/>
      <c r="L15" s="69"/>
    </row>
    <row r="16" spans="1:12">
      <c r="A16" s="187">
        <v>0</v>
      </c>
      <c r="B16" s="188" t="s">
        <v>3758</v>
      </c>
      <c r="C16" s="95"/>
      <c r="D16" s="181">
        <v>6</v>
      </c>
      <c r="E16" s="181">
        <v>16</v>
      </c>
      <c r="F16" s="181">
        <v>6</v>
      </c>
      <c r="G16" s="181">
        <v>61</v>
      </c>
      <c r="H16" s="7">
        <v>6.31</v>
      </c>
      <c r="I16" s="189"/>
      <c r="J16" s="186">
        <f>H16*(1-Скидка_ROXELPRO_burrs)</f>
        <v>6.31</v>
      </c>
      <c r="K16" s="68"/>
      <c r="L16" s="69">
        <f>J16*K16</f>
        <v>0</v>
      </c>
    </row>
    <row r="17" spans="1:12">
      <c r="A17" s="187">
        <v>0</v>
      </c>
      <c r="B17" s="188" t="s">
        <v>3759</v>
      </c>
      <c r="C17" s="95"/>
      <c r="D17" s="181">
        <v>10</v>
      </c>
      <c r="E17" s="181">
        <v>20</v>
      </c>
      <c r="F17" s="181">
        <v>6</v>
      </c>
      <c r="G17" s="181">
        <v>65</v>
      </c>
      <c r="H17" s="7">
        <v>11.02</v>
      </c>
      <c r="I17" s="189"/>
      <c r="J17" s="186">
        <f>H17*(1-Скидка_ROXELPRO_burrs)</f>
        <v>11.02</v>
      </c>
      <c r="K17" s="68"/>
      <c r="L17" s="69">
        <f>J17*K17</f>
        <v>0</v>
      </c>
    </row>
    <row r="18" spans="1:12">
      <c r="A18" s="187">
        <v>0</v>
      </c>
      <c r="B18" s="188" t="s">
        <v>3760</v>
      </c>
      <c r="C18" s="95"/>
      <c r="D18" s="181">
        <v>12</v>
      </c>
      <c r="E18" s="181">
        <v>25</v>
      </c>
      <c r="F18" s="181">
        <v>6</v>
      </c>
      <c r="G18" s="181">
        <v>70</v>
      </c>
      <c r="H18" s="7">
        <v>17.23</v>
      </c>
      <c r="I18" s="189"/>
      <c r="J18" s="186">
        <f>H18*(1-Скидка_ROXELPRO_burrs)</f>
        <v>17.23</v>
      </c>
      <c r="K18" s="68"/>
      <c r="L18" s="69">
        <f>J18*K18</f>
        <v>0</v>
      </c>
    </row>
    <row r="19" spans="1:12">
      <c r="A19" s="187">
        <v>0</v>
      </c>
      <c r="B19" s="188" t="s">
        <v>4923</v>
      </c>
      <c r="C19" s="95"/>
      <c r="D19" s="181">
        <v>16</v>
      </c>
      <c r="E19" s="181">
        <v>25</v>
      </c>
      <c r="F19" s="181">
        <v>6</v>
      </c>
      <c r="G19" s="181">
        <v>70</v>
      </c>
      <c r="H19" s="7">
        <v>27.49</v>
      </c>
      <c r="I19" s="189"/>
      <c r="J19" s="186">
        <f>H19*(1-Скидка_ROXELPRO_burrs)</f>
        <v>27.49</v>
      </c>
      <c r="K19" s="68"/>
      <c r="L19" s="69">
        <f>J19*K19</f>
        <v>0</v>
      </c>
    </row>
    <row r="20" spans="1:12">
      <c r="A20" s="187"/>
      <c r="B20" s="188"/>
      <c r="C20" s="95"/>
      <c r="D20" s="6"/>
      <c r="E20" s="6"/>
      <c r="F20" s="6"/>
      <c r="G20" s="6"/>
      <c r="H20" s="7"/>
      <c r="I20" s="189"/>
      <c r="J20" s="186"/>
      <c r="K20" s="68"/>
      <c r="L20" s="69"/>
    </row>
    <row r="21" spans="1:12">
      <c r="A21" s="187"/>
      <c r="B21" s="188"/>
      <c r="C21" s="95"/>
      <c r="D21" s="6"/>
      <c r="E21" s="6"/>
      <c r="F21" s="6"/>
      <c r="G21" s="6"/>
      <c r="H21" s="7"/>
      <c r="I21" s="189"/>
      <c r="J21" s="186"/>
      <c r="K21" s="68"/>
      <c r="L21" s="69"/>
    </row>
    <row r="22" spans="1:12" ht="12.5" thickBot="1">
      <c r="A22" s="187"/>
      <c r="B22" s="190"/>
      <c r="C22" s="191"/>
      <c r="D22" s="192"/>
      <c r="E22" s="192"/>
      <c r="F22" s="192"/>
      <c r="G22" s="192"/>
      <c r="H22" s="282"/>
      <c r="I22" s="193"/>
      <c r="J22" s="186"/>
      <c r="K22" s="68"/>
      <c r="L22" s="69"/>
    </row>
    <row r="23" spans="1:12">
      <c r="A23" s="187"/>
      <c r="B23" s="182" t="s">
        <v>3749</v>
      </c>
      <c r="C23" s="183"/>
      <c r="D23" s="194"/>
      <c r="E23" s="194"/>
      <c r="F23" s="194"/>
      <c r="G23" s="194"/>
      <c r="H23" s="281"/>
      <c r="I23" s="185"/>
      <c r="J23" s="186"/>
      <c r="K23" s="68"/>
      <c r="L23" s="69"/>
    </row>
    <row r="24" spans="1:12">
      <c r="A24" s="187">
        <v>0</v>
      </c>
      <c r="B24" s="188" t="s">
        <v>3761</v>
      </c>
      <c r="C24" s="95"/>
      <c r="D24" s="128">
        <v>6</v>
      </c>
      <c r="E24" s="3">
        <v>16</v>
      </c>
      <c r="F24" s="3">
        <v>6</v>
      </c>
      <c r="G24" s="3">
        <v>61</v>
      </c>
      <c r="H24" s="5">
        <v>5.88</v>
      </c>
      <c r="I24" s="195"/>
      <c r="J24" s="186">
        <f t="shared" ref="J24:J30" si="1">H24*(1-Скидка_ROXELPRO_burrs)</f>
        <v>5.88</v>
      </c>
      <c r="K24" s="68"/>
      <c r="L24" s="69">
        <f>J24*K24</f>
        <v>0</v>
      </c>
    </row>
    <row r="25" spans="1:12">
      <c r="A25" s="187">
        <v>0</v>
      </c>
      <c r="B25" s="188" t="s">
        <v>4924</v>
      </c>
      <c r="C25" s="95"/>
      <c r="D25" s="128">
        <v>8</v>
      </c>
      <c r="E25" s="3">
        <v>19</v>
      </c>
      <c r="F25" s="3">
        <v>6</v>
      </c>
      <c r="G25" s="3">
        <v>64</v>
      </c>
      <c r="H25" s="5">
        <v>8.1300000000000008</v>
      </c>
      <c r="I25" s="195"/>
      <c r="J25" s="186">
        <f t="shared" si="1"/>
        <v>8.1300000000000008</v>
      </c>
      <c r="K25" s="68"/>
      <c r="L25" s="69">
        <f t="shared" ref="L25:L30" si="2">J25*K25</f>
        <v>0</v>
      </c>
    </row>
    <row r="26" spans="1:12">
      <c r="A26" s="187">
        <v>0</v>
      </c>
      <c r="B26" s="188" t="s">
        <v>4925</v>
      </c>
      <c r="C26" s="95"/>
      <c r="D26" s="128">
        <v>10</v>
      </c>
      <c r="E26" s="3">
        <v>20</v>
      </c>
      <c r="F26" s="3">
        <v>6</v>
      </c>
      <c r="G26" s="3">
        <v>65</v>
      </c>
      <c r="H26" s="5">
        <v>10.26</v>
      </c>
      <c r="I26" s="195"/>
      <c r="J26" s="186">
        <f t="shared" si="1"/>
        <v>10.26</v>
      </c>
      <c r="K26" s="68"/>
      <c r="L26" s="69">
        <f t="shared" si="2"/>
        <v>0</v>
      </c>
    </row>
    <row r="27" spans="1:12">
      <c r="A27" s="187">
        <v>0</v>
      </c>
      <c r="B27" s="188" t="s">
        <v>4926</v>
      </c>
      <c r="C27" s="95"/>
      <c r="D27" s="128">
        <v>12</v>
      </c>
      <c r="E27" s="3">
        <v>25</v>
      </c>
      <c r="F27" s="3">
        <v>6</v>
      </c>
      <c r="G27" s="3">
        <v>70</v>
      </c>
      <c r="H27" s="5">
        <v>16.940000000000001</v>
      </c>
      <c r="I27" s="195"/>
      <c r="J27" s="186">
        <f t="shared" si="1"/>
        <v>16.940000000000001</v>
      </c>
      <c r="K27" s="68"/>
      <c r="L27" s="69">
        <f t="shared" si="2"/>
        <v>0</v>
      </c>
    </row>
    <row r="28" spans="1:12">
      <c r="A28" s="187">
        <v>0</v>
      </c>
      <c r="B28" s="196" t="s">
        <v>3762</v>
      </c>
      <c r="C28" s="95"/>
      <c r="D28" s="3">
        <v>12.7</v>
      </c>
      <c r="E28" s="3">
        <v>25</v>
      </c>
      <c r="F28" s="3">
        <v>6</v>
      </c>
      <c r="G28" s="3">
        <v>70</v>
      </c>
      <c r="H28" s="5">
        <v>16.940000000000001</v>
      </c>
      <c r="I28" s="195"/>
      <c r="J28" s="186">
        <f t="shared" si="1"/>
        <v>16.940000000000001</v>
      </c>
      <c r="K28" s="68"/>
      <c r="L28" s="69">
        <f t="shared" si="2"/>
        <v>0</v>
      </c>
    </row>
    <row r="29" spans="1:12">
      <c r="A29" s="187">
        <v>0</v>
      </c>
      <c r="B29" s="196" t="s">
        <v>4927</v>
      </c>
      <c r="C29" s="95"/>
      <c r="D29" s="3">
        <v>16</v>
      </c>
      <c r="E29" s="3">
        <v>25</v>
      </c>
      <c r="F29" s="3">
        <v>6</v>
      </c>
      <c r="G29" s="3">
        <v>70</v>
      </c>
      <c r="H29" s="5">
        <v>25.9</v>
      </c>
      <c r="I29" s="195"/>
      <c r="J29" s="186">
        <f t="shared" si="1"/>
        <v>25.9</v>
      </c>
      <c r="K29" s="68"/>
      <c r="L29" s="69">
        <f t="shared" si="2"/>
        <v>0</v>
      </c>
    </row>
    <row r="30" spans="1:12" ht="12.5" thickBot="1">
      <c r="A30" s="187">
        <v>0</v>
      </c>
      <c r="B30" s="196" t="s">
        <v>4928</v>
      </c>
      <c r="C30" s="191"/>
      <c r="D30" s="3">
        <v>10</v>
      </c>
      <c r="E30" s="3">
        <v>20</v>
      </c>
      <c r="F30" s="3">
        <v>6</v>
      </c>
      <c r="G30" s="3">
        <v>65</v>
      </c>
      <c r="H30" s="5">
        <v>10.89</v>
      </c>
      <c r="I30" s="199"/>
      <c r="J30" s="186">
        <f t="shared" si="1"/>
        <v>10.89</v>
      </c>
      <c r="K30" s="68"/>
      <c r="L30" s="69">
        <f t="shared" si="2"/>
        <v>0</v>
      </c>
    </row>
    <row r="31" spans="1:12">
      <c r="A31" s="187"/>
      <c r="B31" s="182" t="s">
        <v>3750</v>
      </c>
      <c r="C31" s="183"/>
      <c r="D31" s="184"/>
      <c r="E31" s="184"/>
      <c r="F31" s="184"/>
      <c r="G31" s="184"/>
      <c r="H31" s="281"/>
      <c r="I31" s="185"/>
      <c r="J31" s="186"/>
      <c r="K31" s="68"/>
      <c r="L31" s="69"/>
    </row>
    <row r="32" spans="1:12">
      <c r="A32" s="187">
        <v>0</v>
      </c>
      <c r="B32" s="196" t="s">
        <v>4929</v>
      </c>
      <c r="C32" s="95"/>
      <c r="D32" s="3">
        <v>8</v>
      </c>
      <c r="E32" s="3">
        <v>7.2</v>
      </c>
      <c r="F32" s="3">
        <v>6</v>
      </c>
      <c r="G32" s="3">
        <v>52</v>
      </c>
      <c r="H32" s="5">
        <v>6.1</v>
      </c>
      <c r="I32" s="195"/>
      <c r="J32" s="186">
        <f>H32*(1-Скидка_ROXELPRO_burrs)</f>
        <v>6.1</v>
      </c>
      <c r="K32" s="68"/>
      <c r="L32" s="69">
        <f t="shared" ref="L32:L37" si="3">J32*K32</f>
        <v>0</v>
      </c>
    </row>
    <row r="33" spans="1:12">
      <c r="A33" s="187">
        <v>0</v>
      </c>
      <c r="B33" s="196" t="s">
        <v>3763</v>
      </c>
      <c r="C33" s="95"/>
      <c r="D33" s="3">
        <v>10</v>
      </c>
      <c r="E33" s="3">
        <v>10</v>
      </c>
      <c r="F33" s="3">
        <v>6</v>
      </c>
      <c r="G33" s="3">
        <v>54</v>
      </c>
      <c r="H33" s="7">
        <v>7.57</v>
      </c>
      <c r="I33" s="195"/>
      <c r="J33" s="186">
        <f>H33*(1-Скидка_ROXELPRO_burrs)</f>
        <v>7.57</v>
      </c>
      <c r="K33" s="68"/>
      <c r="L33" s="69">
        <f t="shared" si="3"/>
        <v>0</v>
      </c>
    </row>
    <row r="34" spans="1:12">
      <c r="A34" s="187">
        <v>0</v>
      </c>
      <c r="B34" s="196" t="s">
        <v>4930</v>
      </c>
      <c r="C34" s="95"/>
      <c r="D34" s="3">
        <v>12</v>
      </c>
      <c r="E34" s="3">
        <v>10.8</v>
      </c>
      <c r="F34" s="3">
        <v>6</v>
      </c>
      <c r="G34" s="3">
        <v>55</v>
      </c>
      <c r="H34" s="6"/>
      <c r="I34" s="195">
        <v>13.42</v>
      </c>
      <c r="J34" s="186">
        <f>I34*(1-Скидка_ROXELPRO_burrs)</f>
        <v>13.42</v>
      </c>
      <c r="K34" s="68"/>
      <c r="L34" s="69">
        <f t="shared" si="3"/>
        <v>0</v>
      </c>
    </row>
    <row r="35" spans="1:12">
      <c r="A35" s="187">
        <v>0</v>
      </c>
      <c r="B35" s="196" t="s">
        <v>4931</v>
      </c>
      <c r="C35" s="95"/>
      <c r="D35" s="3">
        <v>12</v>
      </c>
      <c r="E35" s="3">
        <v>10.8</v>
      </c>
      <c r="F35" s="3">
        <v>6</v>
      </c>
      <c r="G35" s="3">
        <v>55</v>
      </c>
      <c r="H35" s="7">
        <v>10.43</v>
      </c>
      <c r="I35" s="195"/>
      <c r="J35" s="186">
        <f>H35*(1-Скидка_ROXELPRO_burrs)</f>
        <v>10.43</v>
      </c>
      <c r="K35" s="68"/>
      <c r="L35" s="69">
        <f t="shared" si="3"/>
        <v>0</v>
      </c>
    </row>
    <row r="36" spans="1:12">
      <c r="A36" s="187">
        <v>0</v>
      </c>
      <c r="B36" s="196" t="s">
        <v>4932</v>
      </c>
      <c r="C36" s="95"/>
      <c r="D36" s="3">
        <v>12.7</v>
      </c>
      <c r="E36" s="3">
        <v>11</v>
      </c>
      <c r="F36" s="3">
        <v>6</v>
      </c>
      <c r="G36" s="3">
        <v>55</v>
      </c>
      <c r="H36" s="5">
        <v>10.43</v>
      </c>
      <c r="I36" s="195"/>
      <c r="J36" s="186">
        <f>H36*(1-Скидка_ROXELPRO_burrs)</f>
        <v>10.43</v>
      </c>
      <c r="K36" s="68"/>
      <c r="L36" s="69">
        <f t="shared" si="3"/>
        <v>0</v>
      </c>
    </row>
    <row r="37" spans="1:12">
      <c r="A37" s="187">
        <v>0</v>
      </c>
      <c r="B37" s="196" t="s">
        <v>4933</v>
      </c>
      <c r="C37" s="95"/>
      <c r="D37" s="3">
        <v>16</v>
      </c>
      <c r="E37" s="3">
        <v>14.4</v>
      </c>
      <c r="F37" s="3">
        <v>6</v>
      </c>
      <c r="G37" s="3">
        <v>59</v>
      </c>
      <c r="H37" s="5">
        <v>17.05</v>
      </c>
      <c r="I37" s="195"/>
      <c r="J37" s="186">
        <f>H37*(1-Скидка_ROXELPRO_burrs)</f>
        <v>17.05</v>
      </c>
      <c r="K37" s="68"/>
      <c r="L37" s="69">
        <f t="shared" si="3"/>
        <v>0</v>
      </c>
    </row>
    <row r="38" spans="1:12">
      <c r="A38" s="187"/>
      <c r="B38" s="196"/>
      <c r="C38" s="95"/>
      <c r="D38" s="3"/>
      <c r="E38" s="3"/>
      <c r="F38" s="3"/>
      <c r="G38" s="3"/>
      <c r="H38" s="5"/>
      <c r="I38" s="195"/>
      <c r="J38" s="186"/>
      <c r="K38" s="68"/>
      <c r="L38" s="69"/>
    </row>
    <row r="39" spans="1:12" ht="12.5" thickBot="1">
      <c r="A39" s="187"/>
      <c r="B39" s="197"/>
      <c r="C39" s="191"/>
      <c r="D39" s="198"/>
      <c r="E39" s="198"/>
      <c r="F39" s="198"/>
      <c r="G39" s="198"/>
      <c r="H39" s="283"/>
      <c r="I39" s="199"/>
      <c r="J39" s="186"/>
      <c r="K39" s="68"/>
      <c r="L39" s="69"/>
    </row>
    <row r="40" spans="1:12">
      <c r="A40" s="187"/>
      <c r="B40" s="182" t="s">
        <v>3751</v>
      </c>
      <c r="C40" s="183"/>
      <c r="D40" s="184"/>
      <c r="E40" s="184"/>
      <c r="F40" s="184"/>
      <c r="G40" s="184"/>
      <c r="H40" s="281"/>
      <c r="I40" s="185"/>
      <c r="J40" s="186"/>
      <c r="K40" s="68"/>
      <c r="L40" s="69"/>
    </row>
    <row r="41" spans="1:12">
      <c r="A41" s="187">
        <v>0</v>
      </c>
      <c r="B41" s="196" t="s">
        <v>4934</v>
      </c>
      <c r="C41" s="95"/>
      <c r="D41" s="3">
        <v>8</v>
      </c>
      <c r="E41" s="3">
        <v>13</v>
      </c>
      <c r="F41" s="3">
        <v>6</v>
      </c>
      <c r="G41" s="3">
        <v>58</v>
      </c>
      <c r="H41" s="5">
        <v>7.47</v>
      </c>
      <c r="I41" s="195"/>
      <c r="J41" s="186">
        <f>H41*(1-Скидка_ROXELPRO_burrs)</f>
        <v>7.47</v>
      </c>
      <c r="K41" s="68"/>
      <c r="L41" s="69">
        <f t="shared" ref="L41:L43" si="4">J41*K41</f>
        <v>0</v>
      </c>
    </row>
    <row r="42" spans="1:12">
      <c r="A42" s="187">
        <v>0</v>
      </c>
      <c r="B42" s="196" t="s">
        <v>4935</v>
      </c>
      <c r="C42" s="95"/>
      <c r="D42" s="3">
        <v>12</v>
      </c>
      <c r="E42" s="3">
        <v>20</v>
      </c>
      <c r="F42" s="3">
        <v>6</v>
      </c>
      <c r="G42" s="3">
        <v>65</v>
      </c>
      <c r="H42" s="5">
        <v>14.36</v>
      </c>
      <c r="I42" s="195"/>
      <c r="J42" s="186">
        <f>H42*(1-Скидка_ROXELPRO_burrs)</f>
        <v>14.36</v>
      </c>
      <c r="K42" s="68"/>
      <c r="L42" s="69">
        <f t="shared" si="4"/>
        <v>0</v>
      </c>
    </row>
    <row r="43" spans="1:12">
      <c r="A43" s="187">
        <v>0</v>
      </c>
      <c r="B43" s="196" t="s">
        <v>3764</v>
      </c>
      <c r="C43" s="95"/>
      <c r="D43" s="3">
        <v>12.7</v>
      </c>
      <c r="E43" s="3">
        <v>25</v>
      </c>
      <c r="F43" s="3">
        <v>6</v>
      </c>
      <c r="G43" s="3">
        <v>65</v>
      </c>
      <c r="H43" s="5">
        <v>13.28</v>
      </c>
      <c r="I43" s="195"/>
      <c r="J43" s="186">
        <f>H43*(1-Скидка_ROXELPRO_burrs)</f>
        <v>13.28</v>
      </c>
      <c r="K43" s="68"/>
      <c r="L43" s="69">
        <f t="shared" si="4"/>
        <v>0</v>
      </c>
    </row>
    <row r="44" spans="1:12">
      <c r="A44" s="187"/>
      <c r="B44" s="196"/>
      <c r="C44" s="95"/>
      <c r="D44" s="3"/>
      <c r="E44" s="3"/>
      <c r="F44" s="3"/>
      <c r="G44" s="3"/>
      <c r="H44" s="5"/>
      <c r="I44" s="195"/>
      <c r="J44" s="186"/>
      <c r="K44" s="68"/>
      <c r="L44" s="69"/>
    </row>
    <row r="45" spans="1:12">
      <c r="A45" s="187"/>
      <c r="B45" s="196"/>
      <c r="C45" s="95"/>
      <c r="D45" s="3"/>
      <c r="E45" s="3"/>
      <c r="F45" s="3"/>
      <c r="G45" s="3"/>
      <c r="H45" s="5"/>
      <c r="I45" s="195"/>
      <c r="J45" s="186"/>
      <c r="K45" s="68"/>
      <c r="L45" s="69"/>
    </row>
    <row r="46" spans="1:12">
      <c r="A46" s="187"/>
      <c r="B46" s="196"/>
      <c r="C46" s="95"/>
      <c r="D46" s="3"/>
      <c r="E46" s="3"/>
      <c r="F46" s="3"/>
      <c r="G46" s="3"/>
      <c r="H46" s="5"/>
      <c r="I46" s="195"/>
      <c r="J46" s="186"/>
      <c r="K46" s="68"/>
      <c r="L46" s="69"/>
    </row>
    <row r="47" spans="1:12" ht="12.5" thickBot="1">
      <c r="A47" s="187"/>
      <c r="B47" s="197"/>
      <c r="C47" s="191"/>
      <c r="D47" s="198"/>
      <c r="E47" s="198"/>
      <c r="F47" s="198"/>
      <c r="G47" s="198"/>
      <c r="H47" s="283"/>
      <c r="I47" s="199"/>
      <c r="J47" s="186"/>
      <c r="K47" s="68"/>
      <c r="L47" s="69"/>
    </row>
    <row r="48" spans="1:12">
      <c r="A48" s="187"/>
      <c r="B48" s="182" t="s">
        <v>3752</v>
      </c>
      <c r="C48" s="183"/>
      <c r="D48" s="184"/>
      <c r="E48" s="184"/>
      <c r="F48" s="184"/>
      <c r="G48" s="184"/>
      <c r="H48" s="281"/>
      <c r="I48" s="185"/>
      <c r="J48" s="186"/>
      <c r="K48" s="68"/>
      <c r="L48" s="69"/>
    </row>
    <row r="49" spans="1:12">
      <c r="A49" s="187">
        <v>0</v>
      </c>
      <c r="B49" s="196" t="s">
        <v>3765</v>
      </c>
      <c r="C49" s="95"/>
      <c r="D49" s="3">
        <v>8</v>
      </c>
      <c r="E49" s="3">
        <v>20</v>
      </c>
      <c r="F49" s="3">
        <v>6</v>
      </c>
      <c r="G49" s="3">
        <v>65</v>
      </c>
      <c r="H49" s="5">
        <v>7.72</v>
      </c>
      <c r="I49" s="195"/>
      <c r="J49" s="186">
        <f>H49*(1-Скидка_ROXELPRO_burrs)</f>
        <v>7.72</v>
      </c>
      <c r="K49" s="68"/>
      <c r="L49" s="69">
        <f t="shared" ref="L49:L55" si="5">J49*K49</f>
        <v>0</v>
      </c>
    </row>
    <row r="50" spans="1:12">
      <c r="A50" s="187">
        <v>0</v>
      </c>
      <c r="B50" s="196" t="s">
        <v>3766</v>
      </c>
      <c r="C50" s="95"/>
      <c r="D50" s="3">
        <v>10</v>
      </c>
      <c r="E50" s="3">
        <v>20</v>
      </c>
      <c r="F50" s="3">
        <v>6</v>
      </c>
      <c r="G50" s="3">
        <v>65</v>
      </c>
      <c r="H50" s="5">
        <v>8.93</v>
      </c>
      <c r="I50" s="195"/>
      <c r="J50" s="186">
        <f>H50*(1-Скидка_ROXELPRO_burrs)</f>
        <v>8.93</v>
      </c>
      <c r="K50" s="68"/>
      <c r="L50" s="69">
        <f t="shared" si="5"/>
        <v>0</v>
      </c>
    </row>
    <row r="51" spans="1:12">
      <c r="A51" s="187">
        <v>0</v>
      </c>
      <c r="B51" s="196" t="s">
        <v>4936</v>
      </c>
      <c r="C51" s="95"/>
      <c r="D51" s="3">
        <v>12</v>
      </c>
      <c r="E51" s="3">
        <v>25</v>
      </c>
      <c r="F51" s="3">
        <v>6</v>
      </c>
      <c r="G51" s="3">
        <v>70</v>
      </c>
      <c r="H51" s="5"/>
      <c r="I51" s="195">
        <v>18.010000000000002</v>
      </c>
      <c r="J51" s="186">
        <f>I51*(1-Скидка_ROXELPRO_burrs)</f>
        <v>18.010000000000002</v>
      </c>
      <c r="K51" s="68"/>
      <c r="L51" s="69">
        <f t="shared" si="5"/>
        <v>0</v>
      </c>
    </row>
    <row r="52" spans="1:12">
      <c r="A52" s="187">
        <v>0</v>
      </c>
      <c r="B52" s="196" t="s">
        <v>4937</v>
      </c>
      <c r="C52" s="95"/>
      <c r="D52" s="3">
        <v>12</v>
      </c>
      <c r="E52" s="3">
        <v>25</v>
      </c>
      <c r="F52" s="3">
        <v>6</v>
      </c>
      <c r="G52" s="3">
        <v>70</v>
      </c>
      <c r="H52" s="5">
        <v>14.29</v>
      </c>
      <c r="I52" s="195"/>
      <c r="J52" s="186">
        <f>H52*(1-Скидка_ROXELPRO_burrs)</f>
        <v>14.29</v>
      </c>
      <c r="K52" s="68"/>
      <c r="L52" s="69">
        <f t="shared" si="5"/>
        <v>0</v>
      </c>
    </row>
    <row r="53" spans="1:12">
      <c r="A53" s="187">
        <v>0</v>
      </c>
      <c r="B53" s="196" t="s">
        <v>3767</v>
      </c>
      <c r="C53" s="95"/>
      <c r="D53" s="3">
        <v>12.7</v>
      </c>
      <c r="E53" s="3">
        <v>25</v>
      </c>
      <c r="F53" s="3">
        <v>6</v>
      </c>
      <c r="G53" s="3">
        <v>70</v>
      </c>
      <c r="H53" s="5">
        <v>13.5</v>
      </c>
      <c r="I53" s="195"/>
      <c r="J53" s="186">
        <f>H53*(1-Скидка_ROXELPRO_burrs)</f>
        <v>13.5</v>
      </c>
      <c r="K53" s="68"/>
      <c r="L53" s="69">
        <f t="shared" si="5"/>
        <v>0</v>
      </c>
    </row>
    <row r="54" spans="1:12">
      <c r="A54" s="187">
        <v>0</v>
      </c>
      <c r="B54" s="196" t="s">
        <v>3768</v>
      </c>
      <c r="C54" s="95"/>
      <c r="D54" s="3">
        <v>16</v>
      </c>
      <c r="E54" s="3">
        <v>25</v>
      </c>
      <c r="F54" s="3">
        <v>6</v>
      </c>
      <c r="G54" s="3">
        <v>70</v>
      </c>
      <c r="H54" s="5">
        <v>20.100000000000001</v>
      </c>
      <c r="I54" s="195"/>
      <c r="J54" s="186">
        <f>H54*(1-Скидка_ROXELPRO_burrs)</f>
        <v>20.100000000000001</v>
      </c>
      <c r="K54" s="68"/>
      <c r="L54" s="69">
        <f t="shared" si="5"/>
        <v>0</v>
      </c>
    </row>
    <row r="55" spans="1:12">
      <c r="A55" s="187">
        <v>0</v>
      </c>
      <c r="B55" s="196" t="s">
        <v>3769</v>
      </c>
      <c r="C55" s="95"/>
      <c r="D55" s="3">
        <v>12.7</v>
      </c>
      <c r="E55" s="3">
        <v>25</v>
      </c>
      <c r="F55" s="3">
        <v>8</v>
      </c>
      <c r="G55" s="3">
        <v>70</v>
      </c>
      <c r="H55" s="5">
        <v>13.79</v>
      </c>
      <c r="I55" s="195"/>
      <c r="J55" s="186">
        <f>H55*(1-Скидка_ROXELPRO_burrs)</f>
        <v>13.79</v>
      </c>
      <c r="K55" s="68"/>
      <c r="L55" s="69">
        <f t="shared" si="5"/>
        <v>0</v>
      </c>
    </row>
    <row r="56" spans="1:12" ht="12.5" thickBot="1">
      <c r="A56" s="187"/>
      <c r="B56" s="197"/>
      <c r="C56" s="191"/>
      <c r="D56" s="198"/>
      <c r="E56" s="198"/>
      <c r="F56" s="198"/>
      <c r="G56" s="198"/>
      <c r="H56" s="283"/>
      <c r="I56" s="199"/>
      <c r="J56" s="186"/>
      <c r="K56" s="68"/>
      <c r="L56" s="69"/>
    </row>
    <row r="57" spans="1:12">
      <c r="A57" s="187"/>
      <c r="B57" s="182" t="s">
        <v>3753</v>
      </c>
      <c r="C57" s="183"/>
      <c r="D57" s="184"/>
      <c r="E57" s="184"/>
      <c r="F57" s="184"/>
      <c r="G57" s="184"/>
      <c r="H57" s="281"/>
      <c r="I57" s="185"/>
      <c r="J57" s="186"/>
      <c r="K57" s="68"/>
      <c r="L57" s="69"/>
    </row>
    <row r="58" spans="1:12">
      <c r="A58" s="187">
        <v>0</v>
      </c>
      <c r="B58" s="196" t="s">
        <v>4938</v>
      </c>
      <c r="C58" s="95"/>
      <c r="D58" s="3">
        <v>8</v>
      </c>
      <c r="E58" s="3">
        <v>19</v>
      </c>
      <c r="F58" s="3">
        <v>6</v>
      </c>
      <c r="G58" s="3">
        <v>63</v>
      </c>
      <c r="H58" s="5">
        <v>7.79</v>
      </c>
      <c r="I58" s="195"/>
      <c r="J58" s="186">
        <f t="shared" ref="J58:J63" si="6">H58*(1-Скидка_ROXELPRO_burrs)</f>
        <v>7.79</v>
      </c>
      <c r="K58" s="68"/>
      <c r="L58" s="69">
        <f t="shared" ref="L58:L63" si="7">J58*K58</f>
        <v>0</v>
      </c>
    </row>
    <row r="59" spans="1:12">
      <c r="A59" s="187">
        <v>0</v>
      </c>
      <c r="B59" s="196" t="s">
        <v>3770</v>
      </c>
      <c r="C59" s="95"/>
      <c r="D59" s="3">
        <v>10</v>
      </c>
      <c r="E59" s="3">
        <v>20</v>
      </c>
      <c r="F59" s="3">
        <v>6</v>
      </c>
      <c r="G59" s="3">
        <v>65</v>
      </c>
      <c r="H59" s="5">
        <v>9</v>
      </c>
      <c r="I59" s="195"/>
      <c r="J59" s="186">
        <f t="shared" si="6"/>
        <v>9</v>
      </c>
      <c r="K59" s="68"/>
      <c r="L59" s="69">
        <f t="shared" si="7"/>
        <v>0</v>
      </c>
    </row>
    <row r="60" spans="1:12">
      <c r="A60" s="187">
        <v>0</v>
      </c>
      <c r="B60" s="196" t="s">
        <v>4939</v>
      </c>
      <c r="C60" s="95"/>
      <c r="D60" s="3">
        <v>12</v>
      </c>
      <c r="E60" s="3">
        <v>25</v>
      </c>
      <c r="F60" s="3">
        <v>6</v>
      </c>
      <c r="G60" s="3">
        <v>70</v>
      </c>
      <c r="H60" s="5">
        <v>13.27</v>
      </c>
      <c r="I60" s="195"/>
      <c r="J60" s="186">
        <f t="shared" si="6"/>
        <v>13.27</v>
      </c>
      <c r="K60" s="68"/>
      <c r="L60" s="69">
        <f t="shared" si="7"/>
        <v>0</v>
      </c>
    </row>
    <row r="61" spans="1:12">
      <c r="A61" s="187">
        <v>0</v>
      </c>
      <c r="B61" s="196" t="s">
        <v>4940</v>
      </c>
      <c r="C61" s="95"/>
      <c r="D61" s="3">
        <v>16</v>
      </c>
      <c r="E61" s="3">
        <v>25</v>
      </c>
      <c r="F61" s="3">
        <v>6</v>
      </c>
      <c r="G61" s="3">
        <v>70</v>
      </c>
      <c r="H61" s="5">
        <v>17.989999999999998</v>
      </c>
      <c r="I61" s="195"/>
      <c r="J61" s="186">
        <f t="shared" si="6"/>
        <v>17.989999999999998</v>
      </c>
      <c r="K61" s="68"/>
      <c r="L61" s="69">
        <f t="shared" si="7"/>
        <v>0</v>
      </c>
    </row>
    <row r="62" spans="1:12">
      <c r="A62" s="187">
        <v>0</v>
      </c>
      <c r="B62" s="196" t="s">
        <v>4941</v>
      </c>
      <c r="C62" s="95"/>
      <c r="D62" s="3">
        <v>10</v>
      </c>
      <c r="E62" s="3">
        <v>20</v>
      </c>
      <c r="F62" s="3">
        <v>8</v>
      </c>
      <c r="G62" s="3">
        <v>65</v>
      </c>
      <c r="H62" s="5">
        <v>10.57</v>
      </c>
      <c r="I62" s="195"/>
      <c r="J62" s="186">
        <f t="shared" si="6"/>
        <v>10.57</v>
      </c>
      <c r="K62" s="68"/>
      <c r="L62" s="69">
        <f t="shared" si="7"/>
        <v>0</v>
      </c>
    </row>
    <row r="63" spans="1:12">
      <c r="A63" s="187">
        <v>0</v>
      </c>
      <c r="B63" s="196" t="s">
        <v>4942</v>
      </c>
      <c r="C63" s="95"/>
      <c r="D63" s="3">
        <v>12</v>
      </c>
      <c r="E63" s="3">
        <v>25</v>
      </c>
      <c r="F63" s="3">
        <v>8</v>
      </c>
      <c r="G63" s="3">
        <v>70</v>
      </c>
      <c r="H63" s="5">
        <v>15.12</v>
      </c>
      <c r="I63" s="195"/>
      <c r="J63" s="186">
        <f t="shared" si="6"/>
        <v>15.12</v>
      </c>
      <c r="K63" s="68"/>
      <c r="L63" s="69">
        <f t="shared" si="7"/>
        <v>0</v>
      </c>
    </row>
    <row r="64" spans="1:12">
      <c r="A64" s="187"/>
      <c r="B64" s="196"/>
      <c r="C64" s="95"/>
      <c r="D64" s="3"/>
      <c r="E64" s="3"/>
      <c r="F64" s="3"/>
      <c r="G64" s="3"/>
      <c r="H64" s="5"/>
      <c r="I64" s="195"/>
      <c r="J64" s="186"/>
      <c r="K64" s="68"/>
      <c r="L64" s="69"/>
    </row>
    <row r="65" spans="1:12" ht="12.5" thickBot="1">
      <c r="A65" s="187"/>
      <c r="B65" s="197"/>
      <c r="C65" s="191"/>
      <c r="D65" s="198"/>
      <c r="E65" s="198"/>
      <c r="F65" s="198"/>
      <c r="G65" s="198"/>
      <c r="H65" s="283"/>
      <c r="I65" s="199"/>
      <c r="J65" s="186"/>
      <c r="K65" s="68"/>
      <c r="L65" s="69"/>
    </row>
    <row r="66" spans="1:12">
      <c r="A66" s="284"/>
      <c r="B66" s="182" t="s">
        <v>3754</v>
      </c>
      <c r="C66" s="183"/>
      <c r="D66" s="184"/>
      <c r="E66" s="184"/>
      <c r="F66" s="184"/>
      <c r="G66" s="184"/>
      <c r="H66" s="281"/>
      <c r="I66" s="185"/>
      <c r="J66" s="186"/>
      <c r="K66" s="68"/>
      <c r="L66" s="69"/>
    </row>
    <row r="67" spans="1:12">
      <c r="A67" s="187">
        <v>0</v>
      </c>
      <c r="B67" s="196" t="s">
        <v>4943</v>
      </c>
      <c r="C67" s="95"/>
      <c r="D67" s="3">
        <v>8</v>
      </c>
      <c r="E67" s="3">
        <v>19</v>
      </c>
      <c r="F67" s="3">
        <v>6</v>
      </c>
      <c r="G67" s="3">
        <v>64</v>
      </c>
      <c r="H67" s="5">
        <v>7.94</v>
      </c>
      <c r="I67" s="195"/>
      <c r="J67" s="186">
        <f>H67*(1-Скидка_ROXELPRO_burrs)</f>
        <v>7.94</v>
      </c>
      <c r="K67" s="68"/>
      <c r="L67" s="69">
        <f t="shared" ref="L67:L69" si="8">J67*K67</f>
        <v>0</v>
      </c>
    </row>
    <row r="68" spans="1:12">
      <c r="A68" s="187">
        <v>0</v>
      </c>
      <c r="B68" s="196" t="s">
        <v>4944</v>
      </c>
      <c r="C68" s="95"/>
      <c r="D68" s="3">
        <v>10</v>
      </c>
      <c r="E68" s="3">
        <v>25</v>
      </c>
      <c r="F68" s="3">
        <v>6</v>
      </c>
      <c r="G68" s="3">
        <v>70</v>
      </c>
      <c r="H68" s="5">
        <v>11.67</v>
      </c>
      <c r="I68" s="195"/>
      <c r="J68" s="186">
        <f>H68*(1-Скидка_ROXELPRO_burrs)</f>
        <v>11.67</v>
      </c>
      <c r="K68" s="68"/>
      <c r="L68" s="69">
        <f t="shared" si="8"/>
        <v>0</v>
      </c>
    </row>
    <row r="69" spans="1:12">
      <c r="A69" s="187">
        <v>0</v>
      </c>
      <c r="B69" s="196" t="s">
        <v>3771</v>
      </c>
      <c r="C69" s="95"/>
      <c r="D69" s="3">
        <v>12</v>
      </c>
      <c r="E69" s="3">
        <v>32</v>
      </c>
      <c r="F69" s="3">
        <v>6</v>
      </c>
      <c r="G69" s="3">
        <v>77</v>
      </c>
      <c r="H69" s="5">
        <v>16.32</v>
      </c>
      <c r="I69" s="195"/>
      <c r="J69" s="186">
        <f>H69*(1-Скидка_ROXELPRO_burrs)</f>
        <v>16.32</v>
      </c>
      <c r="K69" s="68"/>
      <c r="L69" s="69">
        <f t="shared" si="8"/>
        <v>0</v>
      </c>
    </row>
    <row r="70" spans="1:12">
      <c r="A70" s="187"/>
      <c r="B70" s="196"/>
      <c r="C70" s="95"/>
      <c r="D70" s="3"/>
      <c r="E70" s="3"/>
      <c r="F70" s="3"/>
      <c r="G70" s="3"/>
      <c r="H70" s="5"/>
      <c r="I70" s="195"/>
      <c r="J70" s="186"/>
      <c r="K70" s="68"/>
      <c r="L70" s="69"/>
    </row>
    <row r="71" spans="1:12">
      <c r="A71" s="187"/>
      <c r="B71" s="196"/>
      <c r="C71" s="95"/>
      <c r="D71" s="3"/>
      <c r="E71" s="3"/>
      <c r="F71" s="3"/>
      <c r="G71" s="3"/>
      <c r="H71" s="5"/>
      <c r="I71" s="195"/>
      <c r="J71" s="186"/>
      <c r="K71" s="68"/>
      <c r="L71" s="69"/>
    </row>
    <row r="72" spans="1:12">
      <c r="A72" s="187"/>
      <c r="B72" s="196"/>
      <c r="C72" s="95"/>
      <c r="D72" s="3"/>
      <c r="E72" s="3"/>
      <c r="F72" s="3"/>
      <c r="G72" s="3"/>
      <c r="H72" s="5"/>
      <c r="I72" s="195"/>
      <c r="J72" s="186"/>
      <c r="K72" s="68"/>
      <c r="L72" s="69"/>
    </row>
    <row r="73" spans="1:12" ht="12.5" thickBot="1">
      <c r="A73" s="187"/>
      <c r="B73" s="197"/>
      <c r="C73" s="191"/>
      <c r="D73" s="198"/>
      <c r="E73" s="198"/>
      <c r="F73" s="198"/>
      <c r="G73" s="198"/>
      <c r="H73" s="283"/>
      <c r="I73" s="199"/>
      <c r="J73" s="186"/>
      <c r="K73" s="68"/>
      <c r="L73" s="69"/>
    </row>
    <row r="74" spans="1:12">
      <c r="A74" s="187"/>
      <c r="B74" s="182" t="s">
        <v>4918</v>
      </c>
      <c r="C74" s="183"/>
      <c r="D74" s="184"/>
      <c r="E74" s="184"/>
      <c r="F74" s="184"/>
      <c r="G74" s="184"/>
      <c r="H74" s="281"/>
      <c r="I74" s="185"/>
      <c r="J74" s="186"/>
      <c r="K74" s="68"/>
      <c r="L74" s="69"/>
    </row>
    <row r="75" spans="1:12">
      <c r="A75" s="187">
        <v>0</v>
      </c>
      <c r="B75" s="196" t="s">
        <v>4945</v>
      </c>
      <c r="C75" s="95"/>
      <c r="D75" s="3">
        <v>10</v>
      </c>
      <c r="E75" s="3">
        <v>8</v>
      </c>
      <c r="F75" s="3">
        <v>6</v>
      </c>
      <c r="G75" s="3">
        <v>58</v>
      </c>
      <c r="H75" s="5">
        <v>7.6</v>
      </c>
      <c r="I75" s="195"/>
      <c r="J75" s="186">
        <f>H75*(1-Скидка_ROXELPRO_burrs)</f>
        <v>7.6</v>
      </c>
      <c r="K75" s="68"/>
      <c r="L75" s="69">
        <f t="shared" ref="L75:L76" si="9">J75*K75</f>
        <v>0</v>
      </c>
    </row>
    <row r="76" spans="1:12">
      <c r="A76" s="187">
        <v>0</v>
      </c>
      <c r="B76" s="196" t="s">
        <v>4946</v>
      </c>
      <c r="C76" s="95"/>
      <c r="D76" s="3">
        <v>12</v>
      </c>
      <c r="E76" s="3">
        <v>10</v>
      </c>
      <c r="F76" s="3">
        <v>6</v>
      </c>
      <c r="G76" s="3">
        <v>60</v>
      </c>
      <c r="H76" s="5">
        <v>9.8800000000000008</v>
      </c>
      <c r="I76" s="195"/>
      <c r="J76" s="186">
        <f>H76*(1-Скидка_ROXELPRO_burrs)</f>
        <v>9.8800000000000008</v>
      </c>
      <c r="K76" s="68"/>
      <c r="L76" s="69">
        <f t="shared" si="9"/>
        <v>0</v>
      </c>
    </row>
    <row r="77" spans="1:12">
      <c r="A77" s="187"/>
      <c r="B77" s="196"/>
      <c r="C77" s="95"/>
      <c r="D77" s="3"/>
      <c r="E77" s="3"/>
      <c r="F77" s="3"/>
      <c r="G77" s="3"/>
      <c r="H77" s="5"/>
      <c r="I77" s="195"/>
      <c r="J77" s="186"/>
      <c r="K77" s="68"/>
      <c r="L77" s="69"/>
    </row>
    <row r="78" spans="1:12">
      <c r="A78" s="187"/>
      <c r="B78" s="196"/>
      <c r="C78" s="95"/>
      <c r="D78" s="3"/>
      <c r="E78" s="3"/>
      <c r="F78" s="3"/>
      <c r="G78" s="3"/>
      <c r="H78" s="5"/>
      <c r="I78" s="195"/>
      <c r="J78" s="186"/>
      <c r="K78" s="68"/>
      <c r="L78" s="69"/>
    </row>
    <row r="79" spans="1:12">
      <c r="A79" s="187"/>
      <c r="B79" s="196"/>
      <c r="C79" s="95"/>
      <c r="D79" s="3"/>
      <c r="E79" s="3"/>
      <c r="F79" s="3"/>
      <c r="G79" s="3"/>
      <c r="H79" s="5"/>
      <c r="I79" s="195"/>
      <c r="J79" s="186"/>
      <c r="K79" s="68"/>
      <c r="L79" s="69"/>
    </row>
    <row r="80" spans="1:12">
      <c r="A80" s="187"/>
      <c r="B80" s="196"/>
      <c r="C80" s="95"/>
      <c r="D80" s="3"/>
      <c r="E80" s="3"/>
      <c r="F80" s="3"/>
      <c r="G80" s="3"/>
      <c r="H80" s="5"/>
      <c r="I80" s="195"/>
      <c r="J80" s="186"/>
      <c r="K80" s="68"/>
      <c r="L80" s="69"/>
    </row>
    <row r="81" spans="1:12" ht="12.5" thickBot="1">
      <c r="A81" s="187"/>
      <c r="B81" s="197"/>
      <c r="C81" s="191"/>
      <c r="D81" s="198"/>
      <c r="E81" s="198"/>
      <c r="F81" s="198"/>
      <c r="G81" s="198"/>
      <c r="H81" s="283"/>
      <c r="I81" s="199"/>
      <c r="J81" s="186"/>
      <c r="K81" s="68"/>
      <c r="L81" s="69"/>
    </row>
    <row r="82" spans="1:12">
      <c r="A82" s="187"/>
      <c r="B82" s="182" t="s">
        <v>3755</v>
      </c>
      <c r="C82" s="183"/>
      <c r="D82" s="184"/>
      <c r="E82" s="184"/>
      <c r="F82" s="184"/>
      <c r="G82" s="184"/>
      <c r="H82" s="281"/>
      <c r="I82" s="185"/>
      <c r="J82" s="186"/>
      <c r="K82" s="68"/>
      <c r="L82" s="69"/>
    </row>
    <row r="83" spans="1:12">
      <c r="A83" s="187">
        <v>0</v>
      </c>
      <c r="B83" s="196" t="s">
        <v>4947</v>
      </c>
      <c r="C83" s="95"/>
      <c r="D83" s="3">
        <v>8</v>
      </c>
      <c r="E83" s="3">
        <v>22</v>
      </c>
      <c r="F83" s="3">
        <v>6</v>
      </c>
      <c r="G83" s="3">
        <v>67</v>
      </c>
      <c r="H83" s="5">
        <v>7.56</v>
      </c>
      <c r="I83" s="195"/>
      <c r="J83" s="186">
        <f>H83*(1-Скидка_ROXELPRO_burrs)</f>
        <v>7.56</v>
      </c>
      <c r="K83" s="68"/>
      <c r="L83" s="69">
        <f t="shared" ref="L83:L88" si="10">J83*K83</f>
        <v>0</v>
      </c>
    </row>
    <row r="84" spans="1:12">
      <c r="A84" s="187">
        <v>0</v>
      </c>
      <c r="B84" s="196" t="s">
        <v>4948</v>
      </c>
      <c r="C84" s="95"/>
      <c r="D84" s="3">
        <v>10</v>
      </c>
      <c r="E84" s="3">
        <v>27</v>
      </c>
      <c r="F84" s="3">
        <v>6</v>
      </c>
      <c r="G84" s="3">
        <v>72</v>
      </c>
      <c r="H84" s="5">
        <v>9.66</v>
      </c>
      <c r="I84" s="195"/>
      <c r="J84" s="186">
        <f>H84*(1-Скидка_ROXELPRO_burrs)</f>
        <v>9.66</v>
      </c>
      <c r="K84" s="68"/>
      <c r="L84" s="69">
        <f t="shared" si="10"/>
        <v>0</v>
      </c>
    </row>
    <row r="85" spans="1:12">
      <c r="A85" s="187">
        <v>0</v>
      </c>
      <c r="B85" s="196" t="s">
        <v>4949</v>
      </c>
      <c r="C85" s="95"/>
      <c r="D85" s="3">
        <v>12</v>
      </c>
      <c r="E85" s="3">
        <v>28</v>
      </c>
      <c r="F85" s="3">
        <v>6</v>
      </c>
      <c r="G85" s="3">
        <v>72</v>
      </c>
      <c r="H85" s="5"/>
      <c r="I85" s="195">
        <v>19.57</v>
      </c>
      <c r="J85" s="186">
        <f>I85*(1-Скидка_ROXELPRO_burrs)</f>
        <v>19.57</v>
      </c>
      <c r="K85" s="68"/>
      <c r="L85" s="69">
        <f t="shared" si="10"/>
        <v>0</v>
      </c>
    </row>
    <row r="86" spans="1:12">
      <c r="A86" s="187">
        <v>0</v>
      </c>
      <c r="B86" s="196" t="s">
        <v>3772</v>
      </c>
      <c r="C86" s="95"/>
      <c r="D86" s="3">
        <v>12</v>
      </c>
      <c r="E86" s="3">
        <v>28</v>
      </c>
      <c r="F86" s="3">
        <v>6</v>
      </c>
      <c r="G86" s="3">
        <v>72</v>
      </c>
      <c r="H86" s="5">
        <v>13.97</v>
      </c>
      <c r="I86" s="195"/>
      <c r="J86" s="186">
        <f>H86*(1-Скидка_ROXELPRO_burrs)</f>
        <v>13.97</v>
      </c>
      <c r="K86" s="68"/>
      <c r="L86" s="69">
        <f t="shared" si="10"/>
        <v>0</v>
      </c>
    </row>
    <row r="87" spans="1:12">
      <c r="A87" s="187">
        <v>0</v>
      </c>
      <c r="B87" s="196" t="s">
        <v>4950</v>
      </c>
      <c r="C87" s="95"/>
      <c r="D87" s="3">
        <v>12.7</v>
      </c>
      <c r="E87" s="3">
        <v>28</v>
      </c>
      <c r="F87" s="3">
        <v>6</v>
      </c>
      <c r="G87" s="3">
        <v>73</v>
      </c>
      <c r="H87" s="5">
        <v>15.61</v>
      </c>
      <c r="I87" s="195"/>
      <c r="J87" s="186">
        <f>H87*(1-Скидка_ROXELPRO_burrs)</f>
        <v>15.61</v>
      </c>
      <c r="K87" s="68"/>
      <c r="L87" s="69">
        <f t="shared" si="10"/>
        <v>0</v>
      </c>
    </row>
    <row r="88" spans="1:12">
      <c r="A88" s="187">
        <v>0</v>
      </c>
      <c r="B88" s="196" t="s">
        <v>4951</v>
      </c>
      <c r="C88" s="95"/>
      <c r="D88" s="3">
        <v>16</v>
      </c>
      <c r="E88" s="3">
        <v>30</v>
      </c>
      <c r="F88" s="3">
        <v>6</v>
      </c>
      <c r="G88" s="3">
        <v>75</v>
      </c>
      <c r="H88" s="5">
        <v>25.57</v>
      </c>
      <c r="I88" s="195"/>
      <c r="J88" s="186">
        <f>H88*(1-Скидка_ROXELPRO_burrs)</f>
        <v>25.57</v>
      </c>
      <c r="K88" s="68"/>
      <c r="L88" s="69">
        <f t="shared" si="10"/>
        <v>0</v>
      </c>
    </row>
    <row r="89" spans="1:12" ht="12.5" thickBot="1">
      <c r="A89" s="187"/>
      <c r="B89" s="197"/>
      <c r="C89" s="191"/>
      <c r="D89" s="198"/>
      <c r="E89" s="198"/>
      <c r="F89" s="198"/>
      <c r="G89" s="198"/>
      <c r="H89" s="283"/>
      <c r="I89" s="199"/>
      <c r="J89" s="186"/>
      <c r="K89" s="68"/>
      <c r="L89" s="69"/>
    </row>
    <row r="90" spans="1:12">
      <c r="A90" s="187"/>
      <c r="B90" s="182" t="s">
        <v>4919</v>
      </c>
      <c r="C90" s="183"/>
      <c r="D90" s="184"/>
      <c r="E90" s="184"/>
      <c r="F90" s="184"/>
      <c r="G90" s="184"/>
      <c r="H90" s="281"/>
      <c r="I90" s="185"/>
      <c r="J90" s="186"/>
      <c r="K90" s="68"/>
      <c r="L90" s="69"/>
    </row>
    <row r="91" spans="1:12">
      <c r="A91" s="187">
        <v>0</v>
      </c>
      <c r="B91" s="196" t="s">
        <v>4952</v>
      </c>
      <c r="C91" s="95"/>
      <c r="D91" s="3">
        <v>6</v>
      </c>
      <c r="E91" s="3">
        <v>18</v>
      </c>
      <c r="F91" s="3">
        <v>6</v>
      </c>
      <c r="G91" s="3">
        <v>56</v>
      </c>
      <c r="H91" s="5">
        <v>5.59</v>
      </c>
      <c r="I91" s="195"/>
      <c r="J91" s="186">
        <f>H91*(1-Скидка_ROXELPRO_burrs)</f>
        <v>5.59</v>
      </c>
      <c r="K91" s="68"/>
      <c r="L91" s="69">
        <f t="shared" ref="L91:L93" si="11">J91*K91</f>
        <v>0</v>
      </c>
    </row>
    <row r="92" spans="1:12">
      <c r="A92" s="187">
        <v>0</v>
      </c>
      <c r="B92" s="196" t="s">
        <v>4953</v>
      </c>
      <c r="C92" s="95"/>
      <c r="D92" s="3">
        <v>8</v>
      </c>
      <c r="E92" s="3">
        <v>20</v>
      </c>
      <c r="F92" s="3">
        <v>6</v>
      </c>
      <c r="G92" s="3">
        <v>65</v>
      </c>
      <c r="H92" s="5">
        <v>7.37</v>
      </c>
      <c r="I92" s="195"/>
      <c r="J92" s="186">
        <f>H92*(1-Скидка_ROXELPRO_burrs)</f>
        <v>7.37</v>
      </c>
      <c r="K92" s="68"/>
      <c r="L92" s="69">
        <f t="shared" si="11"/>
        <v>0</v>
      </c>
    </row>
    <row r="93" spans="1:12">
      <c r="A93" s="187">
        <v>0</v>
      </c>
      <c r="B93" s="196" t="s">
        <v>4954</v>
      </c>
      <c r="C93" s="95"/>
      <c r="D93" s="3">
        <v>10</v>
      </c>
      <c r="E93" s="3">
        <v>20</v>
      </c>
      <c r="F93" s="3">
        <v>6</v>
      </c>
      <c r="G93" s="3">
        <v>65</v>
      </c>
      <c r="H93" s="5">
        <v>8.74</v>
      </c>
      <c r="I93" s="195"/>
      <c r="J93" s="186">
        <f>H93*(1-Скидка_ROXELPRO_burrs)</f>
        <v>8.74</v>
      </c>
      <c r="K93" s="68"/>
      <c r="L93" s="69">
        <f t="shared" si="11"/>
        <v>0</v>
      </c>
    </row>
    <row r="94" spans="1:12">
      <c r="A94" s="187"/>
      <c r="B94" s="196"/>
      <c r="C94" s="95"/>
      <c r="D94" s="3"/>
      <c r="E94" s="3"/>
      <c r="F94" s="3"/>
      <c r="G94" s="3"/>
      <c r="H94" s="5"/>
      <c r="I94" s="195"/>
      <c r="J94" s="186"/>
      <c r="K94" s="68"/>
      <c r="L94" s="69"/>
    </row>
    <row r="95" spans="1:12">
      <c r="A95" s="187"/>
      <c r="B95" s="196"/>
      <c r="C95" s="95"/>
      <c r="D95" s="3"/>
      <c r="E95" s="3"/>
      <c r="F95" s="3"/>
      <c r="G95" s="3"/>
      <c r="H95" s="5"/>
      <c r="I95" s="195"/>
      <c r="J95" s="186"/>
      <c r="K95" s="68"/>
      <c r="L95" s="69"/>
    </row>
    <row r="96" spans="1:12">
      <c r="A96" s="187"/>
      <c r="B96" s="196"/>
      <c r="C96" s="95"/>
      <c r="D96" s="3"/>
      <c r="E96" s="3"/>
      <c r="F96" s="3"/>
      <c r="G96" s="3"/>
      <c r="H96" s="5"/>
      <c r="I96" s="195"/>
      <c r="J96" s="186"/>
      <c r="K96" s="68"/>
      <c r="L96" s="69"/>
    </row>
    <row r="97" spans="1:12" ht="12.5" thickBot="1">
      <c r="A97" s="187"/>
      <c r="B97" s="197"/>
      <c r="C97" s="191"/>
      <c r="D97" s="198"/>
      <c r="E97" s="198"/>
      <c r="F97" s="198"/>
      <c r="G97" s="198"/>
      <c r="H97" s="283"/>
      <c r="I97" s="199"/>
      <c r="J97" s="186"/>
      <c r="K97" s="68"/>
      <c r="L97" s="69"/>
    </row>
    <row r="98" spans="1:12">
      <c r="A98" s="187"/>
      <c r="B98" s="182" t="s">
        <v>3756</v>
      </c>
      <c r="C98" s="183"/>
      <c r="D98" s="184"/>
      <c r="E98" s="184"/>
      <c r="F98" s="184"/>
      <c r="G98" s="184"/>
      <c r="H98" s="281"/>
      <c r="I98" s="185"/>
      <c r="J98" s="186"/>
      <c r="K98" s="68"/>
      <c r="L98" s="69"/>
    </row>
    <row r="99" spans="1:12">
      <c r="A99" s="187">
        <v>0</v>
      </c>
      <c r="B99" s="196" t="s">
        <v>3773</v>
      </c>
      <c r="C99" s="95"/>
      <c r="D99" s="3">
        <v>10</v>
      </c>
      <c r="E99" s="3">
        <v>20</v>
      </c>
      <c r="F99" s="3">
        <v>6</v>
      </c>
      <c r="G99" s="3"/>
      <c r="H99" s="5">
        <v>13.97</v>
      </c>
      <c r="I99" s="195"/>
      <c r="J99" s="186">
        <f>H99*(1-Скидка_ROXELPRO_burrs)</f>
        <v>13.97</v>
      </c>
      <c r="K99" s="68"/>
      <c r="L99" s="69">
        <f t="shared" ref="L99:L101" si="12">J99*K99</f>
        <v>0</v>
      </c>
    </row>
    <row r="100" spans="1:12">
      <c r="A100" s="187">
        <v>0</v>
      </c>
      <c r="B100" s="196" t="s">
        <v>3774</v>
      </c>
      <c r="C100" s="95"/>
      <c r="D100" s="3">
        <v>12</v>
      </c>
      <c r="E100" s="3">
        <v>25</v>
      </c>
      <c r="F100" s="3">
        <v>6</v>
      </c>
      <c r="G100" s="3"/>
      <c r="H100" s="5">
        <v>20.03</v>
      </c>
      <c r="I100" s="195"/>
      <c r="J100" s="186">
        <f>H100*(1-Скидка_ROXELPRO_burrs)</f>
        <v>20.03</v>
      </c>
      <c r="K100" s="68"/>
      <c r="L100" s="69">
        <f t="shared" si="12"/>
        <v>0</v>
      </c>
    </row>
    <row r="101" spans="1:12">
      <c r="A101" s="187">
        <v>0</v>
      </c>
      <c r="B101" s="196" t="s">
        <v>4955</v>
      </c>
      <c r="C101" s="95"/>
      <c r="D101" s="3">
        <v>10</v>
      </c>
      <c r="E101" s="3">
        <v>20</v>
      </c>
      <c r="F101" s="3">
        <v>8</v>
      </c>
      <c r="G101" s="3"/>
      <c r="H101" s="5">
        <v>14.18</v>
      </c>
      <c r="I101" s="202"/>
      <c r="J101" s="186">
        <f>H101*(1-Скидка_ROXELPRO_burrs)</f>
        <v>14.18</v>
      </c>
      <c r="K101" s="68"/>
      <c r="L101" s="69">
        <f t="shared" si="12"/>
        <v>0</v>
      </c>
    </row>
    <row r="102" spans="1:12">
      <c r="A102" s="187"/>
      <c r="B102" s="200"/>
      <c r="C102" s="95"/>
      <c r="D102" s="201"/>
      <c r="E102" s="3"/>
      <c r="F102" s="3"/>
      <c r="G102" s="3"/>
      <c r="H102" s="3"/>
      <c r="I102" s="202"/>
      <c r="J102" s="186"/>
      <c r="K102" s="68"/>
      <c r="L102" s="69"/>
    </row>
    <row r="103" spans="1:12">
      <c r="A103" s="187"/>
      <c r="B103" s="200"/>
      <c r="C103" s="95"/>
      <c r="D103" s="201"/>
      <c r="E103" s="3"/>
      <c r="F103" s="3"/>
      <c r="G103" s="3"/>
      <c r="H103" s="3"/>
      <c r="I103" s="202"/>
      <c r="J103" s="186"/>
      <c r="K103" s="68"/>
      <c r="L103" s="69"/>
    </row>
    <row r="104" spans="1:12">
      <c r="A104" s="187"/>
      <c r="B104" s="200"/>
      <c r="C104" s="95"/>
      <c r="D104" s="201"/>
      <c r="E104" s="3"/>
      <c r="F104" s="3"/>
      <c r="G104" s="3"/>
      <c r="H104" s="3"/>
      <c r="I104" s="202"/>
      <c r="J104" s="186"/>
      <c r="K104" s="68"/>
      <c r="L104" s="69"/>
    </row>
    <row r="105" spans="1:12" ht="12.5" thickBot="1">
      <c r="A105" s="187"/>
      <c r="B105" s="203"/>
      <c r="C105" s="204"/>
      <c r="D105" s="205"/>
      <c r="E105" s="198"/>
      <c r="F105" s="198"/>
      <c r="G105" s="198"/>
      <c r="H105" s="198"/>
      <c r="I105" s="206"/>
      <c r="J105" s="186"/>
      <c r="K105" s="68"/>
      <c r="L105" s="69"/>
    </row>
    <row r="106" spans="1:12">
      <c r="B106" s="41"/>
      <c r="C106" s="41"/>
      <c r="D106" s="41"/>
      <c r="E106" s="41"/>
      <c r="F106" s="41"/>
      <c r="G106" s="41"/>
      <c r="H106" s="90"/>
      <c r="I106" s="90"/>
    </row>
    <row r="107" spans="1:12">
      <c r="B107" s="13" t="s">
        <v>112</v>
      </c>
      <c r="C107" s="13"/>
    </row>
    <row r="108" spans="1:12">
      <c r="B108" s="13" t="s">
        <v>113</v>
      </c>
      <c r="C108" s="13"/>
    </row>
  </sheetData>
  <autoFilter ref="A6:L105" xr:uid="{89325F00-6E9E-46FF-BCE2-F2B5DF37AABB}"/>
  <mergeCells count="2">
    <mergeCell ref="B2:H2"/>
    <mergeCell ref="B3:H3"/>
  </mergeCells>
  <hyperlinks>
    <hyperlink ref="H5" location="Содержание!A1" display="Содержание" xr:uid="{55E66BAB-6137-442A-B521-8B7AB97C30EA}"/>
  </hyperlinks>
  <pageMargins left="0.70866141732283472" right="0.51181102362204722" top="0.35433070866141736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23D16-FFFF-41C3-960D-3E4CFA154BB4}">
  <dimension ref="A2:K82"/>
  <sheetViews>
    <sheetView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D6" sqref="D6"/>
    </sheetView>
  </sheetViews>
  <sheetFormatPr defaultColWidth="9.1796875" defaultRowHeight="12" outlineLevelCol="1"/>
  <cols>
    <col min="1" max="1" width="6.54296875" style="1" hidden="1" customWidth="1" outlineLevel="1"/>
    <col min="2" max="2" width="6.54296875" style="1" customWidth="1" collapsed="1"/>
    <col min="3" max="3" width="81.6328125" style="1" customWidth="1"/>
    <col min="4" max="4" width="9" style="1" customWidth="1"/>
    <col min="5" max="5" width="6.1796875" style="1" customWidth="1"/>
    <col min="6" max="6" width="7.90625" style="1" customWidth="1"/>
    <col min="7" max="9" width="9.1796875" style="1" customWidth="1" outlineLevel="1"/>
    <col min="10" max="10" width="1.6328125" style="1" customWidth="1" outlineLevel="1"/>
    <col min="11" max="11" width="8.1796875" style="1" customWidth="1"/>
    <col min="12" max="16384" width="9.1796875" style="1"/>
  </cols>
  <sheetData>
    <row r="2" spans="1:9" ht="15.5">
      <c r="B2" s="300" t="s">
        <v>0</v>
      </c>
      <c r="C2" s="300"/>
      <c r="D2" s="300"/>
      <c r="E2" s="300"/>
      <c r="F2" s="300"/>
    </row>
    <row r="3" spans="1:9" ht="15.5">
      <c r="B3" s="300" t="s">
        <v>5073</v>
      </c>
      <c r="C3" s="300"/>
      <c r="D3" s="300"/>
      <c r="E3" s="300"/>
      <c r="F3" s="300"/>
    </row>
    <row r="4" spans="1:9">
      <c r="F4" s="2"/>
      <c r="H4" s="50" t="s">
        <v>1885</v>
      </c>
      <c r="I4" s="51">
        <v>0</v>
      </c>
    </row>
    <row r="5" spans="1:9">
      <c r="B5" s="1" t="s">
        <v>3641</v>
      </c>
      <c r="H5" s="50" t="s">
        <v>1886</v>
      </c>
      <c r="I5" s="7">
        <f>SUM(I9:I48,I51:I77)</f>
        <v>0</v>
      </c>
    </row>
    <row r="6" spans="1:9" ht="15" thickBot="1">
      <c r="B6" s="1" t="s">
        <v>1</v>
      </c>
      <c r="D6" s="46" t="s">
        <v>2011</v>
      </c>
      <c r="H6" s="50" t="s">
        <v>1894</v>
      </c>
      <c r="I6" s="7">
        <f>SUM(I50)</f>
        <v>0</v>
      </c>
    </row>
    <row r="7" spans="1:9" ht="24.5" thickBot="1">
      <c r="A7" s="16" t="s">
        <v>3140</v>
      </c>
      <c r="B7" s="16" t="s">
        <v>2</v>
      </c>
      <c r="C7" s="29" t="s">
        <v>3</v>
      </c>
      <c r="D7" s="29" t="s">
        <v>4</v>
      </c>
      <c r="E7" s="29" t="s">
        <v>5</v>
      </c>
      <c r="F7" s="17" t="s">
        <v>6</v>
      </c>
      <c r="G7" s="62" t="s">
        <v>1887</v>
      </c>
      <c r="H7" s="63" t="s">
        <v>1888</v>
      </c>
      <c r="I7" s="64" t="s">
        <v>1889</v>
      </c>
    </row>
    <row r="8" spans="1:9" ht="12.5" thickBot="1">
      <c r="A8" s="127"/>
      <c r="B8" s="306" t="s">
        <v>4658</v>
      </c>
      <c r="C8" s="306"/>
      <c r="D8" s="306"/>
      <c r="E8" s="306"/>
      <c r="F8" s="307"/>
      <c r="G8" s="69"/>
      <c r="H8" s="68"/>
      <c r="I8" s="69"/>
    </row>
    <row r="9" spans="1:9">
      <c r="A9" s="127">
        <v>0</v>
      </c>
      <c r="B9" s="128">
        <v>195626</v>
      </c>
      <c r="C9" s="128" t="s">
        <v>4659</v>
      </c>
      <c r="D9" s="4" t="s">
        <v>9</v>
      </c>
      <c r="E9" s="4" t="s">
        <v>9</v>
      </c>
      <c r="F9" s="5">
        <v>36.590000000000003</v>
      </c>
      <c r="G9" s="69">
        <f t="shared" ref="G9:G23" si="0">F9*(1-Скидка_RP_CST)</f>
        <v>36.590000000000003</v>
      </c>
      <c r="H9" s="68"/>
      <c r="I9" s="69">
        <f>G9*H9</f>
        <v>0</v>
      </c>
    </row>
    <row r="10" spans="1:9">
      <c r="A10" s="127">
        <v>0</v>
      </c>
      <c r="B10" s="128">
        <v>195627</v>
      </c>
      <c r="C10" s="128" t="s">
        <v>4660</v>
      </c>
      <c r="D10" s="4" t="s">
        <v>9</v>
      </c>
      <c r="E10" s="4" t="s">
        <v>9</v>
      </c>
      <c r="F10" s="5">
        <v>31.5</v>
      </c>
      <c r="G10" s="69">
        <f t="shared" si="0"/>
        <v>31.5</v>
      </c>
      <c r="H10" s="68"/>
      <c r="I10" s="69">
        <f t="shared" ref="I10:I76" si="1">G10*H10</f>
        <v>0</v>
      </c>
    </row>
    <row r="11" spans="1:9">
      <c r="A11" s="127">
        <v>0</v>
      </c>
      <c r="B11" s="128">
        <v>195628</v>
      </c>
      <c r="C11" s="128" t="s">
        <v>4661</v>
      </c>
      <c r="D11" s="4" t="s">
        <v>9</v>
      </c>
      <c r="E11" s="4" t="s">
        <v>9</v>
      </c>
      <c r="F11" s="5">
        <v>36.590000000000003</v>
      </c>
      <c r="G11" s="69">
        <f t="shared" si="0"/>
        <v>36.590000000000003</v>
      </c>
      <c r="H11" s="68"/>
      <c r="I11" s="69">
        <f t="shared" si="1"/>
        <v>0</v>
      </c>
    </row>
    <row r="12" spans="1:9">
      <c r="A12" s="127">
        <v>0</v>
      </c>
      <c r="B12" s="128">
        <v>195646</v>
      </c>
      <c r="C12" s="128" t="s">
        <v>4662</v>
      </c>
      <c r="D12" s="4" t="s">
        <v>9</v>
      </c>
      <c r="E12" s="4" t="s">
        <v>9</v>
      </c>
      <c r="F12" s="5">
        <v>29.62</v>
      </c>
      <c r="G12" s="69">
        <f t="shared" si="0"/>
        <v>29.62</v>
      </c>
      <c r="H12" s="68"/>
      <c r="I12" s="69">
        <f t="shared" si="1"/>
        <v>0</v>
      </c>
    </row>
    <row r="13" spans="1:9">
      <c r="A13" s="127">
        <v>0</v>
      </c>
      <c r="B13" s="128">
        <v>195647</v>
      </c>
      <c r="C13" s="128" t="s">
        <v>4663</v>
      </c>
      <c r="D13" s="4" t="s">
        <v>9</v>
      </c>
      <c r="E13" s="4" t="s">
        <v>9</v>
      </c>
      <c r="F13" s="5">
        <v>24.48</v>
      </c>
      <c r="G13" s="69">
        <f t="shared" si="0"/>
        <v>24.48</v>
      </c>
      <c r="H13" s="68"/>
      <c r="I13" s="69">
        <f t="shared" si="1"/>
        <v>0</v>
      </c>
    </row>
    <row r="14" spans="1:9">
      <c r="A14" s="127">
        <v>0</v>
      </c>
      <c r="B14" s="128">
        <v>195648</v>
      </c>
      <c r="C14" s="128" t="s">
        <v>4664</v>
      </c>
      <c r="D14" s="4" t="s">
        <v>9</v>
      </c>
      <c r="E14" s="4" t="s">
        <v>9</v>
      </c>
      <c r="F14" s="5">
        <v>29.62</v>
      </c>
      <c r="G14" s="69">
        <f t="shared" si="0"/>
        <v>29.62</v>
      </c>
      <c r="H14" s="68"/>
      <c r="I14" s="69">
        <f t="shared" si="1"/>
        <v>0</v>
      </c>
    </row>
    <row r="15" spans="1:9">
      <c r="A15" s="127">
        <v>0</v>
      </c>
      <c r="B15" s="128">
        <v>195656</v>
      </c>
      <c r="C15" s="128" t="s">
        <v>5086</v>
      </c>
      <c r="D15" s="4" t="s">
        <v>9</v>
      </c>
      <c r="E15" s="4" t="s">
        <v>9</v>
      </c>
      <c r="F15" s="5">
        <v>35.67</v>
      </c>
      <c r="G15" s="69">
        <f t="shared" ref="G15:G17" si="2">F15*(1-Скидка_RP_CST)</f>
        <v>35.67</v>
      </c>
      <c r="H15" s="68"/>
      <c r="I15" s="69">
        <f t="shared" ref="I15:I17" si="3">G15*H15</f>
        <v>0</v>
      </c>
    </row>
    <row r="16" spans="1:9">
      <c r="A16" s="127">
        <v>0</v>
      </c>
      <c r="B16" s="128">
        <v>195657</v>
      </c>
      <c r="C16" s="128" t="s">
        <v>5087</v>
      </c>
      <c r="D16" s="4" t="s">
        <v>9</v>
      </c>
      <c r="E16" s="4" t="s">
        <v>9</v>
      </c>
      <c r="F16" s="5">
        <v>30.57</v>
      </c>
      <c r="G16" s="69">
        <f t="shared" si="2"/>
        <v>30.57</v>
      </c>
      <c r="H16" s="68"/>
      <c r="I16" s="69">
        <f t="shared" si="3"/>
        <v>0</v>
      </c>
    </row>
    <row r="17" spans="1:11">
      <c r="A17" s="127">
        <v>0</v>
      </c>
      <c r="B17" s="128">
        <v>195658</v>
      </c>
      <c r="C17" s="128" t="s">
        <v>5088</v>
      </c>
      <c r="D17" s="4" t="s">
        <v>9</v>
      </c>
      <c r="E17" s="4" t="s">
        <v>9</v>
      </c>
      <c r="F17" s="5">
        <v>35.67</v>
      </c>
      <c r="G17" s="69">
        <f t="shared" si="2"/>
        <v>35.67</v>
      </c>
      <c r="H17" s="68"/>
      <c r="I17" s="69">
        <f t="shared" si="3"/>
        <v>0</v>
      </c>
    </row>
    <row r="18" spans="1:11">
      <c r="A18" s="127">
        <v>0</v>
      </c>
      <c r="B18" s="128">
        <v>195686</v>
      </c>
      <c r="C18" s="128" t="s">
        <v>4665</v>
      </c>
      <c r="D18" s="4" t="s">
        <v>1838</v>
      </c>
      <c r="E18" s="4" t="s">
        <v>9</v>
      </c>
      <c r="F18" s="5">
        <v>6.86</v>
      </c>
      <c r="G18" s="69">
        <f t="shared" si="0"/>
        <v>6.86</v>
      </c>
      <c r="H18" s="68"/>
      <c r="I18" s="69">
        <f t="shared" si="1"/>
        <v>0</v>
      </c>
    </row>
    <row r="19" spans="1:11">
      <c r="A19" s="127">
        <v>0</v>
      </c>
      <c r="B19" s="128">
        <v>195687</v>
      </c>
      <c r="C19" s="128" t="s">
        <v>4666</v>
      </c>
      <c r="D19" s="4" t="s">
        <v>1838</v>
      </c>
      <c r="E19" s="4" t="s">
        <v>9</v>
      </c>
      <c r="F19" s="5">
        <v>7.14</v>
      </c>
      <c r="G19" s="69">
        <f t="shared" si="0"/>
        <v>7.14</v>
      </c>
      <c r="H19" s="68"/>
      <c r="I19" s="69">
        <f t="shared" si="1"/>
        <v>0</v>
      </c>
    </row>
    <row r="20" spans="1:11">
      <c r="A20" s="127">
        <v>0</v>
      </c>
      <c r="B20" s="128">
        <v>195688</v>
      </c>
      <c r="C20" s="128" t="s">
        <v>4676</v>
      </c>
      <c r="D20" s="4" t="s">
        <v>1838</v>
      </c>
      <c r="E20" s="4" t="s">
        <v>9</v>
      </c>
      <c r="F20" s="5">
        <v>6.86</v>
      </c>
      <c r="G20" s="69">
        <f t="shared" si="0"/>
        <v>6.86</v>
      </c>
      <c r="H20" s="68"/>
      <c r="I20" s="69">
        <f t="shared" si="1"/>
        <v>0</v>
      </c>
    </row>
    <row r="21" spans="1:11">
      <c r="A21" s="127">
        <v>0</v>
      </c>
      <c r="B21" s="128">
        <v>195689</v>
      </c>
      <c r="C21" s="128" t="s">
        <v>4677</v>
      </c>
      <c r="D21" s="4" t="s">
        <v>1838</v>
      </c>
      <c r="E21" s="4" t="s">
        <v>9</v>
      </c>
      <c r="F21" s="5">
        <v>7.14</v>
      </c>
      <c r="G21" s="69">
        <f t="shared" si="0"/>
        <v>7.14</v>
      </c>
      <c r="H21" s="68"/>
      <c r="I21" s="69">
        <f t="shared" si="1"/>
        <v>0</v>
      </c>
    </row>
    <row r="22" spans="1:11">
      <c r="A22" s="127">
        <v>0</v>
      </c>
      <c r="B22" s="128">
        <v>195696</v>
      </c>
      <c r="C22" s="128" t="s">
        <v>4667</v>
      </c>
      <c r="D22" s="4" t="s">
        <v>1838</v>
      </c>
      <c r="E22" s="4" t="s">
        <v>9</v>
      </c>
      <c r="F22" s="5">
        <v>4.4000000000000004</v>
      </c>
      <c r="G22" s="69">
        <f t="shared" si="0"/>
        <v>4.4000000000000004</v>
      </c>
      <c r="H22" s="68"/>
      <c r="I22" s="69">
        <f t="shared" si="1"/>
        <v>0</v>
      </c>
    </row>
    <row r="23" spans="1:11">
      <c r="A23" s="127">
        <v>0</v>
      </c>
      <c r="B23" s="128">
        <v>195698</v>
      </c>
      <c r="C23" s="128" t="s">
        <v>4668</v>
      </c>
      <c r="D23" s="4" t="s">
        <v>1838</v>
      </c>
      <c r="E23" s="4" t="s">
        <v>9</v>
      </c>
      <c r="F23" s="5">
        <v>4.4000000000000004</v>
      </c>
      <c r="G23" s="69">
        <f t="shared" si="0"/>
        <v>4.4000000000000004</v>
      </c>
      <c r="H23" s="68"/>
      <c r="I23" s="69">
        <f t="shared" si="1"/>
        <v>0</v>
      </c>
    </row>
    <row r="24" spans="1:11" ht="12.5" thickBot="1">
      <c r="A24" s="127"/>
      <c r="B24" s="306" t="s">
        <v>1874</v>
      </c>
      <c r="C24" s="306"/>
      <c r="D24" s="306"/>
      <c r="E24" s="306"/>
      <c r="F24" s="307"/>
      <c r="G24" s="69"/>
      <c r="H24" s="68"/>
      <c r="I24" s="69"/>
    </row>
    <row r="25" spans="1:11">
      <c r="A25" s="127">
        <v>0</v>
      </c>
      <c r="B25" s="128">
        <v>196612</v>
      </c>
      <c r="C25" s="128" t="s">
        <v>4670</v>
      </c>
      <c r="D25" s="4" t="s">
        <v>9</v>
      </c>
      <c r="E25" s="4" t="s">
        <v>9</v>
      </c>
      <c r="F25" s="5">
        <v>31.64</v>
      </c>
      <c r="G25" s="69">
        <f>F25*(1-Скидка_RP_CST)</f>
        <v>31.64</v>
      </c>
      <c r="H25" s="68"/>
      <c r="I25" s="69">
        <f t="shared" si="1"/>
        <v>0</v>
      </c>
    </row>
    <row r="26" spans="1:11">
      <c r="A26" s="127">
        <v>0</v>
      </c>
      <c r="B26" s="128">
        <v>196622</v>
      </c>
      <c r="C26" s="128" t="s">
        <v>4672</v>
      </c>
      <c r="D26" s="4" t="s">
        <v>9</v>
      </c>
      <c r="E26" s="4" t="s">
        <v>9</v>
      </c>
      <c r="F26" s="5">
        <v>32.25</v>
      </c>
      <c r="G26" s="69">
        <f>F26*(1-Скидка_RP_CST)</f>
        <v>32.25</v>
      </c>
      <c r="H26" s="68"/>
      <c r="I26" s="69">
        <f t="shared" si="1"/>
        <v>0</v>
      </c>
    </row>
    <row r="27" spans="1:11">
      <c r="A27" s="127">
        <v>0</v>
      </c>
      <c r="B27" s="128">
        <v>196628</v>
      </c>
      <c r="C27" s="128" t="s">
        <v>4673</v>
      </c>
      <c r="D27" s="4" t="s">
        <v>9</v>
      </c>
      <c r="E27" s="4" t="s">
        <v>9</v>
      </c>
      <c r="F27" s="5">
        <v>59.16</v>
      </c>
      <c r="G27" s="69">
        <f>F27*(1-Скидка_RP_CST)</f>
        <v>59.16</v>
      </c>
      <c r="H27" s="68"/>
      <c r="I27" s="69">
        <f t="shared" si="1"/>
        <v>0</v>
      </c>
    </row>
    <row r="28" spans="1:11" ht="12.5" thickBot="1">
      <c r="A28" s="127"/>
      <c r="B28" s="306" t="s">
        <v>31</v>
      </c>
      <c r="C28" s="306"/>
      <c r="D28" s="306"/>
      <c r="E28" s="306"/>
      <c r="F28" s="307"/>
      <c r="G28" s="69"/>
      <c r="H28" s="68"/>
      <c r="I28" s="69"/>
      <c r="K28" s="91"/>
    </row>
    <row r="29" spans="1:11" ht="12.5" thickBot="1">
      <c r="A29" s="127"/>
      <c r="B29" s="306" t="s">
        <v>3598</v>
      </c>
      <c r="C29" s="306"/>
      <c r="D29" s="306"/>
      <c r="E29" s="306"/>
      <c r="F29" s="307"/>
      <c r="G29" s="69"/>
      <c r="H29" s="68"/>
      <c r="I29" s="69"/>
      <c r="K29" s="91"/>
    </row>
    <row r="30" spans="1:11">
      <c r="A30" s="127">
        <v>0</v>
      </c>
      <c r="B30" s="128">
        <v>304142</v>
      </c>
      <c r="C30" s="128" t="s">
        <v>5075</v>
      </c>
      <c r="D30" s="4" t="s">
        <v>5074</v>
      </c>
      <c r="E30" s="4" t="s">
        <v>9</v>
      </c>
      <c r="F30" s="5">
        <v>5</v>
      </c>
      <c r="G30" s="69">
        <f t="shared" ref="G30:G41" si="4">F30*(1-Скидка_RP_CST)</f>
        <v>5</v>
      </c>
      <c r="H30" s="68"/>
      <c r="I30" s="69">
        <f t="shared" si="1"/>
        <v>0</v>
      </c>
      <c r="K30" s="91"/>
    </row>
    <row r="31" spans="1:11">
      <c r="A31" s="127">
        <v>0</v>
      </c>
      <c r="B31" s="128">
        <v>304292</v>
      </c>
      <c r="C31" s="128" t="s">
        <v>5076</v>
      </c>
      <c r="D31" s="4" t="s">
        <v>5074</v>
      </c>
      <c r="E31" s="4" t="s">
        <v>9</v>
      </c>
      <c r="F31" s="5">
        <v>5</v>
      </c>
      <c r="G31" s="69">
        <f t="shared" si="4"/>
        <v>5</v>
      </c>
      <c r="H31" s="68"/>
      <c r="I31" s="69">
        <f t="shared" si="1"/>
        <v>0</v>
      </c>
      <c r="K31" s="91"/>
    </row>
    <row r="32" spans="1:11">
      <c r="A32" s="127">
        <v>0</v>
      </c>
      <c r="B32" s="128">
        <v>304332</v>
      </c>
      <c r="C32" s="128" t="s">
        <v>5077</v>
      </c>
      <c r="D32" s="4" t="s">
        <v>5074</v>
      </c>
      <c r="E32" s="4" t="s">
        <v>9</v>
      </c>
      <c r="F32" s="5">
        <v>5</v>
      </c>
      <c r="G32" s="69">
        <f t="shared" si="4"/>
        <v>5</v>
      </c>
      <c r="H32" s="68"/>
      <c r="I32" s="69">
        <f t="shared" si="1"/>
        <v>0</v>
      </c>
      <c r="K32" s="91"/>
    </row>
    <row r="33" spans="1:11">
      <c r="A33" s="127">
        <v>0</v>
      </c>
      <c r="B33" s="128">
        <v>304482</v>
      </c>
      <c r="C33" s="128" t="s">
        <v>5078</v>
      </c>
      <c r="D33" s="4" t="s">
        <v>5074</v>
      </c>
      <c r="E33" s="4" t="s">
        <v>9</v>
      </c>
      <c r="F33" s="5">
        <v>5</v>
      </c>
      <c r="G33" s="69">
        <f t="shared" si="4"/>
        <v>5</v>
      </c>
      <c r="H33" s="68"/>
      <c r="I33" s="69">
        <f t="shared" si="1"/>
        <v>0</v>
      </c>
      <c r="K33" s="91"/>
    </row>
    <row r="34" spans="1:11">
      <c r="A34" s="127">
        <v>0</v>
      </c>
      <c r="B34" s="128">
        <v>305710</v>
      </c>
      <c r="C34" s="128" t="s">
        <v>4593</v>
      </c>
      <c r="D34" s="4" t="s">
        <v>2424</v>
      </c>
      <c r="E34" s="4" t="s">
        <v>9</v>
      </c>
      <c r="F34" s="5">
        <v>1.38</v>
      </c>
      <c r="G34" s="69">
        <f t="shared" si="4"/>
        <v>1.38</v>
      </c>
      <c r="H34" s="68"/>
      <c r="I34" s="69">
        <f t="shared" si="1"/>
        <v>0</v>
      </c>
      <c r="K34" s="91"/>
    </row>
    <row r="35" spans="1:11">
      <c r="A35" s="127">
        <v>0</v>
      </c>
      <c r="B35" s="128">
        <v>305711</v>
      </c>
      <c r="C35" s="128" t="s">
        <v>4594</v>
      </c>
      <c r="D35" s="4" t="s">
        <v>2425</v>
      </c>
      <c r="E35" s="4" t="s">
        <v>9</v>
      </c>
      <c r="F35" s="5">
        <v>1.84</v>
      </c>
      <c r="G35" s="69">
        <f t="shared" si="4"/>
        <v>1.84</v>
      </c>
      <c r="H35" s="68"/>
      <c r="I35" s="69">
        <f t="shared" si="1"/>
        <v>0</v>
      </c>
      <c r="K35" s="91"/>
    </row>
    <row r="36" spans="1:11">
      <c r="A36" s="127">
        <v>0</v>
      </c>
      <c r="B36" s="128">
        <v>305713</v>
      </c>
      <c r="C36" s="128" t="s">
        <v>4595</v>
      </c>
      <c r="D36" s="4" t="s">
        <v>2426</v>
      </c>
      <c r="E36" s="4" t="s">
        <v>9</v>
      </c>
      <c r="F36" s="5">
        <v>2.76</v>
      </c>
      <c r="G36" s="69">
        <f t="shared" si="4"/>
        <v>2.76</v>
      </c>
      <c r="H36" s="68"/>
      <c r="I36" s="69">
        <f t="shared" si="1"/>
        <v>0</v>
      </c>
      <c r="K36" s="91"/>
    </row>
    <row r="37" spans="1:11">
      <c r="A37" s="127">
        <v>0</v>
      </c>
      <c r="B37" s="128">
        <v>305714</v>
      </c>
      <c r="C37" s="128" t="s">
        <v>4596</v>
      </c>
      <c r="D37" s="4" t="s">
        <v>2426</v>
      </c>
      <c r="E37" s="4" t="s">
        <v>9</v>
      </c>
      <c r="F37" s="5">
        <v>3.68</v>
      </c>
      <c r="G37" s="69">
        <f t="shared" si="4"/>
        <v>3.68</v>
      </c>
      <c r="H37" s="68"/>
      <c r="I37" s="69">
        <f t="shared" si="1"/>
        <v>0</v>
      </c>
      <c r="K37" s="91"/>
    </row>
    <row r="38" spans="1:11">
      <c r="A38" s="127">
        <v>0</v>
      </c>
      <c r="B38" s="128">
        <v>305835</v>
      </c>
      <c r="C38" s="128" t="s">
        <v>4597</v>
      </c>
      <c r="D38" s="4" t="s">
        <v>2424</v>
      </c>
      <c r="E38" s="4" t="s">
        <v>9</v>
      </c>
      <c r="F38" s="5">
        <v>1.05</v>
      </c>
      <c r="G38" s="69">
        <f t="shared" si="4"/>
        <v>1.05</v>
      </c>
      <c r="H38" s="68"/>
      <c r="I38" s="69">
        <f t="shared" si="1"/>
        <v>0</v>
      </c>
      <c r="K38" s="91"/>
    </row>
    <row r="39" spans="1:11">
      <c r="A39" s="127">
        <v>0</v>
      </c>
      <c r="B39" s="128">
        <v>305836</v>
      </c>
      <c r="C39" s="128" t="s">
        <v>4598</v>
      </c>
      <c r="D39" s="4" t="s">
        <v>2425</v>
      </c>
      <c r="E39" s="4" t="s">
        <v>9</v>
      </c>
      <c r="F39" s="5">
        <v>1.39</v>
      </c>
      <c r="G39" s="69">
        <f t="shared" si="4"/>
        <v>1.39</v>
      </c>
      <c r="H39" s="68"/>
      <c r="I39" s="69">
        <f t="shared" si="1"/>
        <v>0</v>
      </c>
      <c r="K39" s="91"/>
    </row>
    <row r="40" spans="1:11">
      <c r="A40" s="127">
        <v>0</v>
      </c>
      <c r="B40" s="128">
        <v>305838</v>
      </c>
      <c r="C40" s="128" t="s">
        <v>4599</v>
      </c>
      <c r="D40" s="4" t="s">
        <v>2426</v>
      </c>
      <c r="E40" s="4" t="s">
        <v>9</v>
      </c>
      <c r="F40" s="5">
        <v>2.09</v>
      </c>
      <c r="G40" s="69">
        <f t="shared" si="4"/>
        <v>2.09</v>
      </c>
      <c r="H40" s="68"/>
      <c r="I40" s="69">
        <f t="shared" si="1"/>
        <v>0</v>
      </c>
      <c r="K40" s="91"/>
    </row>
    <row r="41" spans="1:11">
      <c r="A41" s="127">
        <v>0</v>
      </c>
      <c r="B41" s="128">
        <v>305839</v>
      </c>
      <c r="C41" s="128" t="s">
        <v>4600</v>
      </c>
      <c r="D41" s="4" t="s">
        <v>2426</v>
      </c>
      <c r="E41" s="4" t="s">
        <v>9</v>
      </c>
      <c r="F41" s="5">
        <v>2.78</v>
      </c>
      <c r="G41" s="69">
        <f t="shared" si="4"/>
        <v>2.78</v>
      </c>
      <c r="H41" s="68"/>
      <c r="I41" s="69">
        <f t="shared" si="1"/>
        <v>0</v>
      </c>
      <c r="K41" s="91"/>
    </row>
    <row r="42" spans="1:11" ht="12.5" thickBot="1">
      <c r="A42" s="127"/>
      <c r="B42" s="306" t="s">
        <v>3599</v>
      </c>
      <c r="C42" s="306"/>
      <c r="D42" s="306"/>
      <c r="E42" s="306"/>
      <c r="F42" s="307"/>
      <c r="G42" s="69"/>
      <c r="H42" s="68"/>
      <c r="I42" s="69"/>
      <c r="K42" s="91"/>
    </row>
    <row r="43" spans="1:11">
      <c r="A43" s="127">
        <v>0</v>
      </c>
      <c r="B43" s="128">
        <v>336214</v>
      </c>
      <c r="C43" s="128" t="s">
        <v>32</v>
      </c>
      <c r="D43" s="4" t="s">
        <v>2433</v>
      </c>
      <c r="E43" s="4" t="s">
        <v>9</v>
      </c>
      <c r="F43" s="5">
        <v>3.48</v>
      </c>
      <c r="G43" s="69">
        <f t="shared" ref="G43:G48" si="5">F43*(1-Скидка_RP_CST)</f>
        <v>3.48</v>
      </c>
      <c r="H43" s="68"/>
      <c r="I43" s="69">
        <f t="shared" si="1"/>
        <v>0</v>
      </c>
      <c r="K43" s="91"/>
    </row>
    <row r="44" spans="1:11">
      <c r="A44" s="127">
        <v>0</v>
      </c>
      <c r="B44" s="128">
        <v>336224</v>
      </c>
      <c r="C44" s="128" t="s">
        <v>33</v>
      </c>
      <c r="D44" s="4" t="s">
        <v>2433</v>
      </c>
      <c r="E44" s="4" t="s">
        <v>9</v>
      </c>
      <c r="F44" s="5">
        <v>3.76</v>
      </c>
      <c r="G44" s="69">
        <f t="shared" si="5"/>
        <v>3.76</v>
      </c>
      <c r="H44" s="68"/>
      <c r="I44" s="69">
        <f t="shared" si="1"/>
        <v>0</v>
      </c>
      <c r="K44" s="91"/>
    </row>
    <row r="45" spans="1:11">
      <c r="A45" s="127">
        <v>0</v>
      </c>
      <c r="B45" s="128">
        <v>336234</v>
      </c>
      <c r="C45" s="128" t="s">
        <v>34</v>
      </c>
      <c r="D45" s="4" t="s">
        <v>2462</v>
      </c>
      <c r="E45" s="4" t="s">
        <v>9</v>
      </c>
      <c r="F45" s="5">
        <v>4.26</v>
      </c>
      <c r="G45" s="69">
        <f t="shared" si="5"/>
        <v>4.26</v>
      </c>
      <c r="H45" s="68"/>
      <c r="I45" s="69">
        <f t="shared" si="1"/>
        <v>0</v>
      </c>
      <c r="K45" s="91"/>
    </row>
    <row r="46" spans="1:11">
      <c r="A46" s="127">
        <v>0</v>
      </c>
      <c r="B46" s="128">
        <v>336244</v>
      </c>
      <c r="C46" s="128" t="s">
        <v>35</v>
      </c>
      <c r="D46" s="4" t="s">
        <v>2462</v>
      </c>
      <c r="E46" s="4" t="s">
        <v>9</v>
      </c>
      <c r="F46" s="5">
        <v>4.9000000000000004</v>
      </c>
      <c r="G46" s="69">
        <f t="shared" si="5"/>
        <v>4.9000000000000004</v>
      </c>
      <c r="H46" s="68"/>
      <c r="I46" s="69">
        <f t="shared" si="1"/>
        <v>0</v>
      </c>
      <c r="K46" s="91"/>
    </row>
    <row r="47" spans="1:11">
      <c r="A47" s="127">
        <v>0</v>
      </c>
      <c r="B47" s="128">
        <v>336264</v>
      </c>
      <c r="C47" s="128" t="s">
        <v>36</v>
      </c>
      <c r="D47" s="4" t="s">
        <v>2462</v>
      </c>
      <c r="E47" s="4" t="s">
        <v>9</v>
      </c>
      <c r="F47" s="5">
        <v>6.18</v>
      </c>
      <c r="G47" s="69">
        <f t="shared" si="5"/>
        <v>6.18</v>
      </c>
      <c r="H47" s="68"/>
      <c r="I47" s="69">
        <f t="shared" si="1"/>
        <v>0</v>
      </c>
      <c r="K47" s="91"/>
    </row>
    <row r="48" spans="1:11">
      <c r="A48" s="127">
        <v>0</v>
      </c>
      <c r="B48" s="128">
        <v>336272</v>
      </c>
      <c r="C48" s="128" t="s">
        <v>37</v>
      </c>
      <c r="D48" s="4" t="s">
        <v>2462</v>
      </c>
      <c r="E48" s="4" t="s">
        <v>9</v>
      </c>
      <c r="F48" s="5">
        <v>6.67</v>
      </c>
      <c r="G48" s="69">
        <f t="shared" si="5"/>
        <v>6.67</v>
      </c>
      <c r="H48" s="68"/>
      <c r="I48" s="69">
        <f t="shared" si="1"/>
        <v>0</v>
      </c>
      <c r="K48" s="91"/>
    </row>
    <row r="49" spans="1:9" ht="12.5" thickBot="1">
      <c r="A49" s="285"/>
      <c r="B49" s="306" t="s">
        <v>80</v>
      </c>
      <c r="C49" s="306"/>
      <c r="D49" s="306"/>
      <c r="E49" s="306"/>
      <c r="F49" s="307"/>
      <c r="G49" s="69"/>
      <c r="H49" s="68"/>
      <c r="I49" s="69"/>
    </row>
    <row r="50" spans="1:9">
      <c r="A50" s="292">
        <v>0</v>
      </c>
      <c r="B50" s="130">
        <v>615863</v>
      </c>
      <c r="C50" s="130" t="s">
        <v>2467</v>
      </c>
      <c r="D50" s="85" t="s">
        <v>83</v>
      </c>
      <c r="E50" s="85" t="s">
        <v>12</v>
      </c>
      <c r="F50" s="293">
        <v>1904.06</v>
      </c>
      <c r="G50" s="69">
        <f>F50*(1-Скидка_RP_CST)</f>
        <v>1904.06</v>
      </c>
      <c r="H50" s="68"/>
      <c r="I50" s="69">
        <f t="shared" si="1"/>
        <v>0</v>
      </c>
    </row>
    <row r="51" spans="1:9">
      <c r="A51" s="127">
        <v>0</v>
      </c>
      <c r="B51" s="128">
        <v>621510</v>
      </c>
      <c r="C51" s="128" t="s">
        <v>84</v>
      </c>
      <c r="D51" s="4" t="s">
        <v>2459</v>
      </c>
      <c r="E51" s="4" t="s">
        <v>9</v>
      </c>
      <c r="F51" s="5">
        <v>2.66</v>
      </c>
      <c r="G51" s="69">
        <f>F51*(1-Скидка_RP_CST)</f>
        <v>2.66</v>
      </c>
      <c r="H51" s="68"/>
      <c r="I51" s="69">
        <f t="shared" si="1"/>
        <v>0</v>
      </c>
    </row>
    <row r="52" spans="1:9" ht="12.5" thickBot="1">
      <c r="A52" s="6"/>
      <c r="B52" s="306" t="s">
        <v>86</v>
      </c>
      <c r="C52" s="306"/>
      <c r="D52" s="306"/>
      <c r="E52" s="306"/>
      <c r="F52" s="307"/>
      <c r="G52" s="69"/>
      <c r="H52" s="68"/>
      <c r="I52" s="69"/>
    </row>
    <row r="53" spans="1:9" ht="12.5" thickBot="1">
      <c r="A53" s="6"/>
      <c r="B53" s="306" t="s">
        <v>3605</v>
      </c>
      <c r="C53" s="306"/>
      <c r="D53" s="306"/>
      <c r="E53" s="306"/>
      <c r="F53" s="307"/>
      <c r="G53" s="69"/>
      <c r="H53" s="68"/>
      <c r="I53" s="69"/>
    </row>
    <row r="54" spans="1:9">
      <c r="A54" s="127">
        <v>0</v>
      </c>
      <c r="B54" s="128">
        <v>711220</v>
      </c>
      <c r="C54" s="4" t="s">
        <v>87</v>
      </c>
      <c r="D54" s="4" t="s">
        <v>2459</v>
      </c>
      <c r="E54" s="4" t="s">
        <v>9</v>
      </c>
      <c r="F54" s="5">
        <v>5.58</v>
      </c>
      <c r="G54" s="69">
        <f t="shared" ref="G54:G65" si="6">F54*(1-Скидка_RP_CST)</f>
        <v>5.58</v>
      </c>
      <c r="H54" s="68"/>
      <c r="I54" s="69">
        <f t="shared" si="1"/>
        <v>0</v>
      </c>
    </row>
    <row r="55" spans="1:9">
      <c r="A55" s="127">
        <v>0</v>
      </c>
      <c r="B55" s="128">
        <v>711230</v>
      </c>
      <c r="C55" s="4" t="s">
        <v>88</v>
      </c>
      <c r="D55" s="4" t="s">
        <v>2459</v>
      </c>
      <c r="E55" s="4" t="s">
        <v>9</v>
      </c>
      <c r="F55" s="5">
        <v>5.58</v>
      </c>
      <c r="G55" s="69">
        <f t="shared" si="6"/>
        <v>5.58</v>
      </c>
      <c r="H55" s="68"/>
      <c r="I55" s="69">
        <f t="shared" si="1"/>
        <v>0</v>
      </c>
    </row>
    <row r="56" spans="1:9">
      <c r="A56" s="127">
        <v>0</v>
      </c>
      <c r="B56" s="128">
        <v>711240</v>
      </c>
      <c r="C56" s="4" t="s">
        <v>89</v>
      </c>
      <c r="D56" s="4" t="s">
        <v>2459</v>
      </c>
      <c r="E56" s="4" t="s">
        <v>9</v>
      </c>
      <c r="F56" s="5">
        <v>5.58</v>
      </c>
      <c r="G56" s="69">
        <f t="shared" si="6"/>
        <v>5.58</v>
      </c>
      <c r="H56" s="68"/>
      <c r="I56" s="69">
        <f t="shared" si="1"/>
        <v>0</v>
      </c>
    </row>
    <row r="57" spans="1:9">
      <c r="A57" s="127">
        <v>0</v>
      </c>
      <c r="B57" s="128">
        <v>711250</v>
      </c>
      <c r="C57" s="4" t="s">
        <v>90</v>
      </c>
      <c r="D57" s="4" t="s">
        <v>2459</v>
      </c>
      <c r="E57" s="4" t="s">
        <v>9</v>
      </c>
      <c r="F57" s="5">
        <v>5.58</v>
      </c>
      <c r="G57" s="69">
        <f t="shared" si="6"/>
        <v>5.58</v>
      </c>
      <c r="H57" s="68"/>
      <c r="I57" s="69">
        <f t="shared" si="1"/>
        <v>0</v>
      </c>
    </row>
    <row r="58" spans="1:9">
      <c r="A58" s="285">
        <v>0</v>
      </c>
      <c r="B58" s="132">
        <v>715120</v>
      </c>
      <c r="C58" s="10" t="s">
        <v>91</v>
      </c>
      <c r="D58" s="11" t="s">
        <v>2459</v>
      </c>
      <c r="E58" s="11" t="s">
        <v>9</v>
      </c>
      <c r="F58" s="124">
        <v>17.690000000000001</v>
      </c>
      <c r="G58" s="69">
        <f t="shared" si="6"/>
        <v>17.690000000000001</v>
      </c>
      <c r="H58" s="97"/>
      <c r="I58" s="69">
        <f t="shared" si="1"/>
        <v>0</v>
      </c>
    </row>
    <row r="59" spans="1:9">
      <c r="A59" s="285">
        <v>0</v>
      </c>
      <c r="B59" s="132">
        <v>715130</v>
      </c>
      <c r="C59" s="10" t="s">
        <v>92</v>
      </c>
      <c r="D59" s="11" t="s">
        <v>2459</v>
      </c>
      <c r="E59" s="11" t="s">
        <v>9</v>
      </c>
      <c r="F59" s="124">
        <v>17.690000000000001</v>
      </c>
      <c r="G59" s="69">
        <f t="shared" si="6"/>
        <v>17.690000000000001</v>
      </c>
      <c r="H59" s="97"/>
      <c r="I59" s="69">
        <f t="shared" si="1"/>
        <v>0</v>
      </c>
    </row>
    <row r="60" spans="1:9">
      <c r="A60" s="285">
        <v>0</v>
      </c>
      <c r="B60" s="132">
        <v>715140</v>
      </c>
      <c r="C60" s="10" t="s">
        <v>93</v>
      </c>
      <c r="D60" s="11" t="s">
        <v>2459</v>
      </c>
      <c r="E60" s="11" t="s">
        <v>9</v>
      </c>
      <c r="F60" s="124">
        <v>17.690000000000001</v>
      </c>
      <c r="G60" s="69">
        <f t="shared" si="6"/>
        <v>17.690000000000001</v>
      </c>
      <c r="H60" s="97"/>
      <c r="I60" s="69">
        <f t="shared" si="1"/>
        <v>0</v>
      </c>
    </row>
    <row r="61" spans="1:9" ht="24">
      <c r="A61" s="285">
        <v>0</v>
      </c>
      <c r="B61" s="132">
        <v>715150</v>
      </c>
      <c r="C61" s="10" t="s">
        <v>94</v>
      </c>
      <c r="D61" s="11" t="s">
        <v>2459</v>
      </c>
      <c r="E61" s="11" t="s">
        <v>9</v>
      </c>
      <c r="F61" s="124">
        <v>17.690000000000001</v>
      </c>
      <c r="G61" s="69">
        <f t="shared" si="6"/>
        <v>17.690000000000001</v>
      </c>
      <c r="H61" s="97"/>
      <c r="I61" s="69">
        <f t="shared" si="1"/>
        <v>0</v>
      </c>
    </row>
    <row r="62" spans="1:9">
      <c r="A62" s="127">
        <v>0</v>
      </c>
      <c r="B62" s="131">
        <v>715220</v>
      </c>
      <c r="C62" s="6" t="s">
        <v>95</v>
      </c>
      <c r="D62" s="6" t="s">
        <v>2459</v>
      </c>
      <c r="E62" s="6" t="s">
        <v>9</v>
      </c>
      <c r="F62" s="7">
        <v>12.54</v>
      </c>
      <c r="G62" s="69">
        <f t="shared" si="6"/>
        <v>12.54</v>
      </c>
      <c r="H62" s="68"/>
      <c r="I62" s="69">
        <f t="shared" si="1"/>
        <v>0</v>
      </c>
    </row>
    <row r="63" spans="1:9">
      <c r="A63" s="127">
        <v>0</v>
      </c>
      <c r="B63" s="128">
        <v>715230</v>
      </c>
      <c r="C63" s="4" t="s">
        <v>96</v>
      </c>
      <c r="D63" s="4" t="s">
        <v>2459</v>
      </c>
      <c r="E63" s="4" t="s">
        <v>9</v>
      </c>
      <c r="F63" s="5">
        <v>12.54</v>
      </c>
      <c r="G63" s="69">
        <f t="shared" si="6"/>
        <v>12.54</v>
      </c>
      <c r="H63" s="68"/>
      <c r="I63" s="69">
        <f t="shared" si="1"/>
        <v>0</v>
      </c>
    </row>
    <row r="64" spans="1:9">
      <c r="A64" s="127">
        <v>0</v>
      </c>
      <c r="B64" s="128">
        <v>715240</v>
      </c>
      <c r="C64" s="4" t="s">
        <v>97</v>
      </c>
      <c r="D64" s="4" t="s">
        <v>2459</v>
      </c>
      <c r="E64" s="4" t="s">
        <v>9</v>
      </c>
      <c r="F64" s="5">
        <v>12.54</v>
      </c>
      <c r="G64" s="69">
        <f t="shared" si="6"/>
        <v>12.54</v>
      </c>
      <c r="H64" s="68"/>
      <c r="I64" s="69">
        <f t="shared" si="1"/>
        <v>0</v>
      </c>
    </row>
    <row r="65" spans="1:9">
      <c r="A65" s="127">
        <v>0</v>
      </c>
      <c r="B65" s="128">
        <v>715250</v>
      </c>
      <c r="C65" s="4" t="s">
        <v>98</v>
      </c>
      <c r="D65" s="4" t="s">
        <v>2459</v>
      </c>
      <c r="E65" s="4" t="s">
        <v>9</v>
      </c>
      <c r="F65" s="5">
        <v>12.54</v>
      </c>
      <c r="G65" s="69">
        <f t="shared" si="6"/>
        <v>12.54</v>
      </c>
      <c r="H65" s="68"/>
      <c r="I65" s="69">
        <f t="shared" si="1"/>
        <v>0</v>
      </c>
    </row>
    <row r="66" spans="1:9" ht="12.5" thickBot="1">
      <c r="A66" s="127"/>
      <c r="B66" s="306" t="s">
        <v>4965</v>
      </c>
      <c r="C66" s="306"/>
      <c r="D66" s="306"/>
      <c r="E66" s="306"/>
      <c r="F66" s="307"/>
      <c r="G66" s="69"/>
      <c r="H66" s="68"/>
      <c r="I66" s="69"/>
    </row>
    <row r="67" spans="1:9" ht="12.5" thickBot="1">
      <c r="A67" s="127"/>
      <c r="B67" s="306" t="s">
        <v>5041</v>
      </c>
      <c r="C67" s="306"/>
      <c r="D67" s="306"/>
      <c r="E67" s="306"/>
      <c r="F67" s="307"/>
      <c r="G67" s="69"/>
      <c r="H67" s="68"/>
      <c r="I67" s="69"/>
    </row>
    <row r="68" spans="1:9">
      <c r="A68" s="127">
        <v>0</v>
      </c>
      <c r="B68" s="128">
        <v>731310</v>
      </c>
      <c r="C68" s="4" t="s">
        <v>5042</v>
      </c>
      <c r="D68" s="4" t="s">
        <v>5043</v>
      </c>
      <c r="E68" s="4" t="s">
        <v>9</v>
      </c>
      <c r="F68" s="5">
        <v>0.6</v>
      </c>
      <c r="G68" s="69">
        <f>F68*(1-Скидка_RP_CST)</f>
        <v>0.6</v>
      </c>
      <c r="H68" s="68"/>
      <c r="I68" s="69">
        <f t="shared" si="1"/>
        <v>0</v>
      </c>
    </row>
    <row r="69" spans="1:9">
      <c r="A69" s="127">
        <v>0</v>
      </c>
      <c r="B69" s="128">
        <v>731315</v>
      </c>
      <c r="C69" s="4" t="s">
        <v>5044</v>
      </c>
      <c r="D69" s="4" t="s">
        <v>2429</v>
      </c>
      <c r="E69" s="4" t="s">
        <v>9</v>
      </c>
      <c r="F69" s="5">
        <v>1.1000000000000001</v>
      </c>
      <c r="G69" s="69">
        <f>F69*(1-Скидка_RP_CST)</f>
        <v>1.1000000000000001</v>
      </c>
      <c r="H69" s="68"/>
      <c r="I69" s="69">
        <f t="shared" si="1"/>
        <v>0</v>
      </c>
    </row>
    <row r="70" spans="1:9">
      <c r="A70" s="127">
        <v>0</v>
      </c>
      <c r="B70" s="128">
        <v>731325</v>
      </c>
      <c r="C70" s="4" t="s">
        <v>5045</v>
      </c>
      <c r="D70" s="4" t="s">
        <v>2429</v>
      </c>
      <c r="E70" s="4" t="s">
        <v>9</v>
      </c>
      <c r="F70" s="5">
        <v>1.22</v>
      </c>
      <c r="G70" s="69">
        <f>F70*(1-Скидка_RP_CST)</f>
        <v>1.22</v>
      </c>
      <c r="H70" s="68"/>
      <c r="I70" s="69">
        <f t="shared" si="1"/>
        <v>0</v>
      </c>
    </row>
    <row r="71" spans="1:9" ht="12.5" thickBot="1">
      <c r="A71" s="127"/>
      <c r="B71" s="306" t="s">
        <v>4966</v>
      </c>
      <c r="C71" s="306"/>
      <c r="D71" s="306"/>
      <c r="E71" s="306"/>
      <c r="F71" s="307"/>
      <c r="G71" s="69"/>
      <c r="H71" s="68"/>
      <c r="I71" s="69"/>
    </row>
    <row r="72" spans="1:9">
      <c r="A72" s="127">
        <v>0</v>
      </c>
      <c r="B72" s="181">
        <v>732402</v>
      </c>
      <c r="C72" s="181" t="s">
        <v>4967</v>
      </c>
      <c r="D72" s="6" t="s">
        <v>4972</v>
      </c>
      <c r="E72" s="6" t="s">
        <v>9</v>
      </c>
      <c r="F72" s="7">
        <v>16.649999999999999</v>
      </c>
      <c r="G72" s="69">
        <f t="shared" ref="G72:G77" si="7">F72*(1-Скидка_RP_CST)</f>
        <v>16.649999999999999</v>
      </c>
      <c r="H72" s="68"/>
      <c r="I72" s="69">
        <f t="shared" si="1"/>
        <v>0</v>
      </c>
    </row>
    <row r="73" spans="1:9">
      <c r="A73" s="127">
        <v>0</v>
      </c>
      <c r="B73" s="181">
        <v>733311</v>
      </c>
      <c r="C73" s="181" t="s">
        <v>4968</v>
      </c>
      <c r="D73" s="6" t="s">
        <v>3220</v>
      </c>
      <c r="E73" s="6" t="s">
        <v>9</v>
      </c>
      <c r="F73" s="7">
        <v>4.95</v>
      </c>
      <c r="G73" s="69">
        <f t="shared" si="7"/>
        <v>4.95</v>
      </c>
      <c r="H73" s="68"/>
      <c r="I73" s="69">
        <f t="shared" si="1"/>
        <v>0</v>
      </c>
    </row>
    <row r="74" spans="1:9">
      <c r="A74" s="127">
        <v>0</v>
      </c>
      <c r="B74" s="181">
        <v>733371</v>
      </c>
      <c r="C74" s="181" t="s">
        <v>4969</v>
      </c>
      <c r="D74" s="6" t="s">
        <v>3220</v>
      </c>
      <c r="E74" s="6" t="s">
        <v>9</v>
      </c>
      <c r="F74" s="7">
        <v>8.64</v>
      </c>
      <c r="G74" s="69">
        <f t="shared" si="7"/>
        <v>8.64</v>
      </c>
      <c r="H74" s="68"/>
      <c r="I74" s="69">
        <f t="shared" si="1"/>
        <v>0</v>
      </c>
    </row>
    <row r="75" spans="1:9">
      <c r="A75" s="127">
        <v>0</v>
      </c>
      <c r="B75" s="181">
        <v>733381</v>
      </c>
      <c r="C75" s="181" t="s">
        <v>4973</v>
      </c>
      <c r="D75" s="6" t="s">
        <v>3220</v>
      </c>
      <c r="E75" s="6" t="s">
        <v>9</v>
      </c>
      <c r="F75" s="7">
        <v>9.6</v>
      </c>
      <c r="G75" s="69">
        <f t="shared" si="7"/>
        <v>9.6</v>
      </c>
      <c r="H75" s="68"/>
      <c r="I75" s="69">
        <f t="shared" si="1"/>
        <v>0</v>
      </c>
    </row>
    <row r="76" spans="1:9">
      <c r="A76" s="127">
        <v>0</v>
      </c>
      <c r="B76" s="181">
        <v>733722</v>
      </c>
      <c r="C76" s="181" t="s">
        <v>4981</v>
      </c>
      <c r="D76" s="6" t="s">
        <v>4982</v>
      </c>
      <c r="E76" s="6" t="s">
        <v>9</v>
      </c>
      <c r="F76" s="7">
        <v>1.17</v>
      </c>
      <c r="G76" s="69">
        <f t="shared" si="7"/>
        <v>1.17</v>
      </c>
      <c r="H76" s="68"/>
      <c r="I76" s="69">
        <f t="shared" si="1"/>
        <v>0</v>
      </c>
    </row>
    <row r="77" spans="1:9">
      <c r="A77" s="127">
        <v>0</v>
      </c>
      <c r="B77" s="181">
        <v>733800</v>
      </c>
      <c r="C77" s="181" t="s">
        <v>4970</v>
      </c>
      <c r="D77" s="6" t="s">
        <v>4971</v>
      </c>
      <c r="E77" s="6" t="s">
        <v>9</v>
      </c>
      <c r="F77" s="7">
        <v>0.99</v>
      </c>
      <c r="G77" s="69">
        <f t="shared" si="7"/>
        <v>0.99</v>
      </c>
      <c r="H77" s="68"/>
      <c r="I77" s="69">
        <f t="shared" ref="I77" si="8">G77*H77</f>
        <v>0</v>
      </c>
    </row>
    <row r="79" spans="1:9">
      <c r="A79" s="13"/>
      <c r="B79" s="13" t="s">
        <v>112</v>
      </c>
    </row>
    <row r="80" spans="1:9">
      <c r="A80" s="86"/>
      <c r="B80" s="86" t="s">
        <v>2181</v>
      </c>
      <c r="C80" s="87"/>
    </row>
    <row r="81" spans="1:2">
      <c r="A81" s="13"/>
      <c r="B81" s="13" t="s">
        <v>113</v>
      </c>
    </row>
    <row r="82" spans="1:2">
      <c r="A82" s="13"/>
      <c r="B82" s="13"/>
    </row>
  </sheetData>
  <mergeCells count="13">
    <mergeCell ref="B71:F71"/>
    <mergeCell ref="B42:F42"/>
    <mergeCell ref="B49:F49"/>
    <mergeCell ref="B52:F52"/>
    <mergeCell ref="B53:F53"/>
    <mergeCell ref="B66:F66"/>
    <mergeCell ref="B67:F67"/>
    <mergeCell ref="B29:F29"/>
    <mergeCell ref="B2:F2"/>
    <mergeCell ref="B3:F3"/>
    <mergeCell ref="B8:F8"/>
    <mergeCell ref="B24:F24"/>
    <mergeCell ref="B28:F28"/>
  </mergeCells>
  <hyperlinks>
    <hyperlink ref="D6" location="Содержание!A1" display="Содержание" xr:uid="{2BDABEBE-6C60-4F1F-8F18-3BDB2694FE18}"/>
  </hyperlinks>
  <pageMargins left="0.11811023622047245" right="0.11811023622047245" top="0.55118110236220474" bottom="0.35433070866141736" header="0.31496062992125984" footer="0.31496062992125984"/>
  <pageSetup paperSize="9" scale="9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146"/>
  <sheetViews>
    <sheetView workbookViewId="0">
      <pane xSplit="9" ySplit="7" topLeftCell="J8" activePane="bottomRight" state="frozen"/>
      <selection pane="topRight" activeCell="J1" sqref="J1"/>
      <selection pane="bottomLeft" activeCell="A7" sqref="A7"/>
      <selection pane="bottomRight" activeCell="K6" sqref="K6"/>
    </sheetView>
  </sheetViews>
  <sheetFormatPr defaultColWidth="9.1796875" defaultRowHeight="12" outlineLevelCol="1"/>
  <cols>
    <col min="1" max="1" width="7.26953125" style="1" hidden="1" customWidth="1" outlineLevel="1"/>
    <col min="2" max="2" width="9.7265625" style="1" customWidth="1" collapsed="1"/>
    <col min="3" max="10" width="9.7265625" style="1" customWidth="1"/>
    <col min="11" max="11" width="9.81640625" style="1" customWidth="1"/>
    <col min="12" max="12" width="2.36328125" style="1" customWidth="1"/>
    <col min="13" max="16384" width="9.1796875" style="1"/>
  </cols>
  <sheetData>
    <row r="1" spans="1:11">
      <c r="B1" s="210"/>
    </row>
    <row r="2" spans="1:11" ht="15.5">
      <c r="B2" s="300" t="s">
        <v>0</v>
      </c>
      <c r="C2" s="300"/>
      <c r="D2" s="300"/>
      <c r="E2" s="300"/>
      <c r="F2" s="300"/>
      <c r="G2" s="300"/>
      <c r="H2" s="300"/>
      <c r="I2" s="300"/>
      <c r="J2" s="300"/>
      <c r="K2" s="300"/>
    </row>
    <row r="3" spans="1:11" ht="15.5">
      <c r="B3" s="300" t="s">
        <v>1895</v>
      </c>
      <c r="C3" s="300"/>
      <c r="D3" s="300"/>
      <c r="E3" s="300"/>
      <c r="F3" s="300"/>
      <c r="G3" s="300"/>
      <c r="H3" s="300"/>
      <c r="I3" s="300"/>
      <c r="J3" s="300"/>
      <c r="K3" s="300"/>
    </row>
    <row r="4" spans="1:11">
      <c r="K4" s="15"/>
    </row>
    <row r="5" spans="1:11">
      <c r="B5" s="1" t="s">
        <v>3641</v>
      </c>
      <c r="K5" s="15"/>
    </row>
    <row r="6" spans="1:11" ht="15" thickBot="1">
      <c r="B6" s="1" t="s">
        <v>1</v>
      </c>
      <c r="K6" s="287" t="s">
        <v>2011</v>
      </c>
    </row>
    <row r="7" spans="1:11" ht="27" customHeight="1" thickBot="1">
      <c r="A7" s="16" t="s">
        <v>3140</v>
      </c>
      <c r="B7" s="16" t="s">
        <v>2</v>
      </c>
      <c r="C7" s="353" t="s">
        <v>622</v>
      </c>
      <c r="D7" s="354"/>
      <c r="E7" s="354"/>
      <c r="F7" s="354"/>
      <c r="G7" s="354"/>
      <c r="H7" s="354"/>
      <c r="I7" s="354"/>
      <c r="J7" s="355"/>
      <c r="K7" s="17" t="s">
        <v>6</v>
      </c>
    </row>
    <row r="8" spans="1:11" ht="12.75" customHeight="1" thickBot="1">
      <c r="A8" s="211"/>
      <c r="B8" s="356" t="s">
        <v>3861</v>
      </c>
      <c r="C8" s="356"/>
      <c r="D8" s="356"/>
      <c r="E8" s="356"/>
      <c r="F8" s="356"/>
      <c r="G8" s="356"/>
      <c r="H8" s="356"/>
      <c r="I8" s="356"/>
      <c r="J8" s="356"/>
      <c r="K8" s="357"/>
    </row>
    <row r="9" spans="1:11" ht="12.75" customHeight="1">
      <c r="A9" s="340">
        <v>0</v>
      </c>
      <c r="B9" s="351" t="s">
        <v>4907</v>
      </c>
      <c r="C9" s="352"/>
      <c r="D9" s="352"/>
      <c r="E9" s="352"/>
      <c r="F9" s="352"/>
      <c r="G9" s="352"/>
      <c r="H9" s="352"/>
      <c r="I9" s="352"/>
      <c r="J9" s="352"/>
      <c r="K9" s="337" t="s">
        <v>2007</v>
      </c>
    </row>
    <row r="10" spans="1:11" ht="12.75" customHeight="1">
      <c r="A10" s="341"/>
      <c r="B10" s="253" t="s">
        <v>3863</v>
      </c>
      <c r="C10" s="20" t="s">
        <v>3864</v>
      </c>
      <c r="D10" s="20"/>
      <c r="E10" s="20"/>
      <c r="F10" s="20"/>
      <c r="G10" s="20"/>
      <c r="H10" s="20"/>
      <c r="I10" s="20"/>
      <c r="J10" s="20"/>
      <c r="K10" s="338"/>
    </row>
    <row r="11" spans="1:11" ht="12.75" customHeight="1">
      <c r="A11" s="341"/>
      <c r="B11" s="253">
        <v>1096066</v>
      </c>
      <c r="C11" s="20">
        <v>1096074</v>
      </c>
      <c r="D11" s="20"/>
      <c r="E11" s="20"/>
      <c r="F11" s="20"/>
      <c r="G11" s="20"/>
      <c r="H11" s="20"/>
      <c r="I11" s="20"/>
      <c r="J11" s="20"/>
      <c r="K11" s="338"/>
    </row>
    <row r="12" spans="1:11" ht="12.75" customHeight="1">
      <c r="A12" s="341"/>
      <c r="B12" s="255" t="s">
        <v>3868</v>
      </c>
      <c r="C12" s="22" t="s">
        <v>3869</v>
      </c>
      <c r="D12" s="22"/>
      <c r="E12" s="22"/>
      <c r="F12" s="22"/>
      <c r="G12" s="22"/>
      <c r="H12" s="22"/>
      <c r="I12" s="22"/>
      <c r="J12" s="22"/>
      <c r="K12" s="338"/>
    </row>
    <row r="13" spans="1:11" ht="12.75" customHeight="1" thickBot="1">
      <c r="A13" s="342"/>
      <c r="B13" s="256">
        <v>1096090</v>
      </c>
      <c r="C13" s="257">
        <v>1096082</v>
      </c>
      <c r="D13" s="257"/>
      <c r="E13" s="257"/>
      <c r="F13" s="257"/>
      <c r="G13" s="257"/>
      <c r="H13" s="257"/>
      <c r="I13" s="257"/>
      <c r="J13" s="257"/>
      <c r="K13" s="339"/>
    </row>
    <row r="14" spans="1:11" ht="12.75" customHeight="1">
      <c r="A14" s="340">
        <v>0</v>
      </c>
      <c r="B14" s="335" t="s">
        <v>3535</v>
      </c>
      <c r="C14" s="336"/>
      <c r="D14" s="336"/>
      <c r="E14" s="336"/>
      <c r="F14" s="336"/>
      <c r="G14" s="336"/>
      <c r="H14" s="336"/>
      <c r="I14" s="336"/>
      <c r="J14" s="336"/>
      <c r="K14" s="337" t="s">
        <v>2007</v>
      </c>
    </row>
    <row r="15" spans="1:11" ht="12.75" customHeight="1">
      <c r="A15" s="341"/>
      <c r="B15" s="253" t="s">
        <v>3863</v>
      </c>
      <c r="C15" s="20" t="s">
        <v>3864</v>
      </c>
      <c r="D15" s="20"/>
      <c r="E15" s="20"/>
      <c r="F15" s="20"/>
      <c r="G15" s="20"/>
      <c r="H15" s="20"/>
      <c r="I15" s="20"/>
      <c r="J15" s="20"/>
      <c r="K15" s="338"/>
    </row>
    <row r="16" spans="1:11" ht="12.75" customHeight="1">
      <c r="A16" s="341"/>
      <c r="B16" s="253">
        <v>1096181</v>
      </c>
      <c r="C16" s="20">
        <v>1096199</v>
      </c>
      <c r="D16" s="20"/>
      <c r="E16" s="20"/>
      <c r="F16" s="20"/>
      <c r="G16" s="20"/>
      <c r="H16" s="20"/>
      <c r="I16" s="20"/>
      <c r="J16" s="20"/>
      <c r="K16" s="338"/>
    </row>
    <row r="17" spans="1:13" ht="12.75" customHeight="1">
      <c r="A17" s="341"/>
      <c r="B17" s="255" t="s">
        <v>3868</v>
      </c>
      <c r="C17" s="22" t="s">
        <v>3869</v>
      </c>
      <c r="D17" s="22"/>
      <c r="E17" s="22"/>
      <c r="F17" s="22"/>
      <c r="G17" s="22"/>
      <c r="H17" s="22"/>
      <c r="I17" s="22"/>
      <c r="J17" s="22"/>
      <c r="K17" s="338"/>
    </row>
    <row r="18" spans="1:13" ht="12.75" customHeight="1" thickBot="1">
      <c r="A18" s="342"/>
      <c r="B18" s="256">
        <v>1096214</v>
      </c>
      <c r="C18" s="257">
        <v>1096206</v>
      </c>
      <c r="D18" s="257"/>
      <c r="E18" s="257"/>
      <c r="F18" s="257"/>
      <c r="G18" s="257"/>
      <c r="H18" s="257"/>
      <c r="I18" s="257"/>
      <c r="J18" s="257"/>
      <c r="K18" s="339"/>
    </row>
    <row r="19" spans="1:13" ht="12.75" customHeight="1">
      <c r="A19" s="340">
        <v>0</v>
      </c>
      <c r="B19" s="358" t="s">
        <v>4908</v>
      </c>
      <c r="C19" s="359"/>
      <c r="D19" s="359"/>
      <c r="E19" s="359"/>
      <c r="F19" s="359"/>
      <c r="G19" s="359"/>
      <c r="H19" s="359"/>
      <c r="I19" s="359"/>
      <c r="J19" s="359"/>
      <c r="K19" s="337" t="s">
        <v>2007</v>
      </c>
    </row>
    <row r="20" spans="1:13" ht="12.75" customHeight="1">
      <c r="A20" s="341"/>
      <c r="B20" s="253" t="s">
        <v>3863</v>
      </c>
      <c r="C20" s="20" t="s">
        <v>3864</v>
      </c>
      <c r="D20" s="20" t="s">
        <v>3865</v>
      </c>
      <c r="E20" s="20"/>
      <c r="F20" s="20"/>
      <c r="G20" s="20"/>
      <c r="H20" s="20"/>
      <c r="I20" s="20"/>
      <c r="J20" s="20"/>
      <c r="K20" s="338"/>
    </row>
    <row r="21" spans="1:13" ht="12.75" customHeight="1">
      <c r="A21" s="341"/>
      <c r="B21" s="253">
        <v>1096157</v>
      </c>
      <c r="C21" s="20">
        <v>1096149</v>
      </c>
      <c r="D21" s="20">
        <v>1096131</v>
      </c>
      <c r="E21" s="20"/>
      <c r="F21" s="20"/>
      <c r="G21" s="20"/>
      <c r="H21" s="20"/>
      <c r="I21" s="20"/>
      <c r="J21" s="20"/>
      <c r="K21" s="338"/>
    </row>
    <row r="22" spans="1:13" ht="12.75" customHeight="1">
      <c r="A22" s="341"/>
      <c r="B22" s="255" t="s">
        <v>3868</v>
      </c>
      <c r="C22" s="22" t="s">
        <v>3869</v>
      </c>
      <c r="D22" s="22" t="s">
        <v>3870</v>
      </c>
      <c r="E22" s="22"/>
      <c r="F22" s="22"/>
      <c r="G22" s="22"/>
      <c r="H22" s="22"/>
      <c r="I22" s="22"/>
      <c r="J22" s="22"/>
      <c r="K22" s="338"/>
    </row>
    <row r="23" spans="1:13" ht="12.75" customHeight="1" thickBot="1">
      <c r="A23" s="342"/>
      <c r="B23" s="256">
        <v>1096107</v>
      </c>
      <c r="C23" s="257">
        <v>1096115</v>
      </c>
      <c r="D23" s="257">
        <v>1096123</v>
      </c>
      <c r="E23" s="257"/>
      <c r="F23" s="257"/>
      <c r="G23" s="257"/>
      <c r="H23" s="257"/>
      <c r="I23" s="257"/>
      <c r="J23" s="257"/>
      <c r="K23" s="339"/>
    </row>
    <row r="24" spans="1:13" ht="12.75" customHeight="1">
      <c r="A24" s="340">
        <v>0</v>
      </c>
      <c r="B24" s="335" t="s">
        <v>3534</v>
      </c>
      <c r="C24" s="336"/>
      <c r="D24" s="336"/>
      <c r="E24" s="336"/>
      <c r="F24" s="336"/>
      <c r="G24" s="336"/>
      <c r="H24" s="336"/>
      <c r="I24" s="336"/>
      <c r="J24" s="336"/>
      <c r="K24" s="337" t="s">
        <v>2007</v>
      </c>
    </row>
    <row r="25" spans="1:13" ht="12.75" customHeight="1">
      <c r="A25" s="341"/>
      <c r="B25" s="253" t="s">
        <v>3863</v>
      </c>
      <c r="C25" s="20" t="s">
        <v>3864</v>
      </c>
      <c r="D25" s="20" t="s">
        <v>3865</v>
      </c>
      <c r="E25" s="20"/>
      <c r="F25" s="20"/>
      <c r="G25" s="20"/>
      <c r="H25" s="20"/>
      <c r="I25" s="20"/>
      <c r="J25" s="20"/>
      <c r="K25" s="338"/>
    </row>
    <row r="26" spans="1:13" ht="12.75" customHeight="1">
      <c r="A26" s="341"/>
      <c r="B26" s="253">
        <v>1096272</v>
      </c>
      <c r="C26" s="20">
        <v>1096264</v>
      </c>
      <c r="D26" s="20">
        <v>1096256</v>
      </c>
      <c r="E26" s="20"/>
      <c r="F26" s="20"/>
      <c r="G26" s="20"/>
      <c r="H26" s="20"/>
      <c r="I26" s="20"/>
      <c r="J26" s="20"/>
      <c r="K26" s="338"/>
    </row>
    <row r="27" spans="1:13" ht="12.75" customHeight="1">
      <c r="A27" s="341"/>
      <c r="B27" s="255" t="s">
        <v>3868</v>
      </c>
      <c r="C27" s="22" t="s">
        <v>3869</v>
      </c>
      <c r="D27" s="22" t="s">
        <v>3870</v>
      </c>
      <c r="E27" s="22"/>
      <c r="F27" s="22"/>
      <c r="G27" s="22"/>
      <c r="H27" s="22"/>
      <c r="I27" s="22"/>
      <c r="J27" s="22"/>
      <c r="K27" s="338"/>
    </row>
    <row r="28" spans="1:13" ht="12.75" customHeight="1" thickBot="1">
      <c r="A28" s="342"/>
      <c r="B28" s="256">
        <v>1096222</v>
      </c>
      <c r="C28" s="257">
        <v>1096230</v>
      </c>
      <c r="D28" s="257">
        <v>1096248</v>
      </c>
      <c r="E28" s="257"/>
      <c r="F28" s="257"/>
      <c r="G28" s="257"/>
      <c r="H28" s="257"/>
      <c r="I28" s="257"/>
      <c r="J28" s="257"/>
      <c r="K28" s="339"/>
    </row>
    <row r="29" spans="1:13" ht="12.5" customHeight="1" thickBot="1">
      <c r="A29" s="254"/>
      <c r="B29" s="258"/>
      <c r="C29" s="259"/>
      <c r="D29" s="260"/>
      <c r="E29" s="260"/>
      <c r="F29" s="260"/>
      <c r="G29" s="260"/>
      <c r="H29" s="260"/>
      <c r="I29" s="260"/>
      <c r="J29" s="261"/>
      <c r="K29" s="252"/>
    </row>
    <row r="30" spans="1:13" ht="12.75" customHeight="1">
      <c r="A30" s="340">
        <v>0</v>
      </c>
      <c r="B30" s="348" t="s">
        <v>3137</v>
      </c>
      <c r="C30" s="349"/>
      <c r="D30" s="349"/>
      <c r="E30" s="349"/>
      <c r="F30" s="349"/>
      <c r="G30" s="349"/>
      <c r="H30" s="349"/>
      <c r="I30" s="349"/>
      <c r="J30" s="350"/>
      <c r="K30" s="337" t="s">
        <v>2007</v>
      </c>
      <c r="M30" s="122"/>
    </row>
    <row r="31" spans="1:13" ht="12.75" customHeight="1">
      <c r="A31" s="341"/>
      <c r="B31" s="262" t="s">
        <v>3862</v>
      </c>
      <c r="C31" s="20" t="s">
        <v>3863</v>
      </c>
      <c r="D31" s="20" t="s">
        <v>3864</v>
      </c>
      <c r="E31" s="20" t="s">
        <v>3865</v>
      </c>
      <c r="F31" s="20"/>
      <c r="G31" s="20"/>
      <c r="H31" s="20"/>
      <c r="I31" s="20"/>
      <c r="J31" s="20"/>
      <c r="K31" s="338"/>
      <c r="M31" s="122"/>
    </row>
    <row r="32" spans="1:13" ht="12.75" customHeight="1">
      <c r="A32" s="341"/>
      <c r="B32" s="262">
        <v>1061548</v>
      </c>
      <c r="C32" s="20">
        <v>1061556</v>
      </c>
      <c r="D32" s="20">
        <v>1061564</v>
      </c>
      <c r="E32" s="20">
        <v>1061572</v>
      </c>
      <c r="F32" s="20"/>
      <c r="G32" s="20"/>
      <c r="H32" s="20"/>
      <c r="I32" s="20"/>
      <c r="J32" s="20"/>
      <c r="K32" s="338"/>
      <c r="M32" s="122"/>
    </row>
    <row r="33" spans="1:13" ht="12.75" customHeight="1">
      <c r="A33" s="341"/>
      <c r="B33" s="263" t="s">
        <v>3867</v>
      </c>
      <c r="C33" s="22" t="s">
        <v>3868</v>
      </c>
      <c r="D33" s="22" t="s">
        <v>3869</v>
      </c>
      <c r="E33" s="22" t="s">
        <v>3870</v>
      </c>
      <c r="F33" s="22"/>
      <c r="G33" s="22"/>
      <c r="H33" s="22"/>
      <c r="I33" s="22"/>
      <c r="J33" s="22"/>
      <c r="K33" s="338"/>
      <c r="M33" s="122"/>
    </row>
    <row r="34" spans="1:13" ht="12.75" customHeight="1" thickBot="1">
      <c r="A34" s="342"/>
      <c r="B34" s="264">
        <v>1061580</v>
      </c>
      <c r="C34" s="257">
        <v>1061598</v>
      </c>
      <c r="D34" s="257">
        <v>1061605</v>
      </c>
      <c r="E34" s="257">
        <v>1061613</v>
      </c>
      <c r="F34" s="257"/>
      <c r="G34" s="257"/>
      <c r="H34" s="257"/>
      <c r="I34" s="257"/>
      <c r="J34" s="257"/>
      <c r="K34" s="339"/>
      <c r="M34" s="122"/>
    </row>
    <row r="35" spans="1:13" ht="12.75" customHeight="1">
      <c r="A35" s="340">
        <v>0</v>
      </c>
      <c r="B35" s="351" t="s">
        <v>3138</v>
      </c>
      <c r="C35" s="352"/>
      <c r="D35" s="352"/>
      <c r="E35" s="352"/>
      <c r="F35" s="352"/>
      <c r="G35" s="352"/>
      <c r="H35" s="352"/>
      <c r="I35" s="352"/>
      <c r="J35" s="352"/>
      <c r="K35" s="337" t="s">
        <v>2007</v>
      </c>
      <c r="M35" s="122"/>
    </row>
    <row r="36" spans="1:13" ht="12.75" customHeight="1">
      <c r="A36" s="341"/>
      <c r="B36" s="262" t="s">
        <v>3862</v>
      </c>
      <c r="C36" s="20" t="s">
        <v>3863</v>
      </c>
      <c r="D36" s="20" t="s">
        <v>3864</v>
      </c>
      <c r="E36" s="20" t="s">
        <v>3865</v>
      </c>
      <c r="F36" s="20"/>
      <c r="G36" s="20"/>
      <c r="H36" s="20"/>
      <c r="I36" s="20"/>
      <c r="J36" s="20"/>
      <c r="K36" s="338"/>
      <c r="M36" s="122"/>
    </row>
    <row r="37" spans="1:13" ht="12.75" customHeight="1">
      <c r="A37" s="341"/>
      <c r="B37" s="262">
        <v>1061621</v>
      </c>
      <c r="C37" s="20">
        <v>1061647</v>
      </c>
      <c r="D37" s="20">
        <v>1061697</v>
      </c>
      <c r="E37" s="20">
        <v>1061712</v>
      </c>
      <c r="F37" s="20"/>
      <c r="G37" s="20"/>
      <c r="H37" s="20"/>
      <c r="I37" s="20"/>
      <c r="J37" s="20"/>
      <c r="K37" s="338"/>
      <c r="M37" s="122"/>
    </row>
    <row r="38" spans="1:13" ht="12.75" customHeight="1">
      <c r="A38" s="341"/>
      <c r="B38" s="263" t="s">
        <v>3867</v>
      </c>
      <c r="C38" s="22" t="s">
        <v>3868</v>
      </c>
      <c r="D38" s="22" t="s">
        <v>3869</v>
      </c>
      <c r="E38" s="22" t="s">
        <v>3870</v>
      </c>
      <c r="F38" s="22"/>
      <c r="G38" s="22"/>
      <c r="H38" s="22"/>
      <c r="I38" s="22"/>
      <c r="J38" s="22"/>
      <c r="K38" s="338"/>
      <c r="M38" s="122"/>
    </row>
    <row r="39" spans="1:13" ht="12.75" customHeight="1" thickBot="1">
      <c r="A39" s="342"/>
      <c r="B39" s="264">
        <v>1061746</v>
      </c>
      <c r="C39" s="257">
        <v>1061788</v>
      </c>
      <c r="D39" s="257">
        <v>1061803</v>
      </c>
      <c r="E39" s="257">
        <v>1061829</v>
      </c>
      <c r="F39" s="257"/>
      <c r="G39" s="257"/>
      <c r="H39" s="257"/>
      <c r="I39" s="257"/>
      <c r="J39" s="257"/>
      <c r="K39" s="339"/>
      <c r="M39" s="122"/>
    </row>
    <row r="40" spans="1:13" ht="12.75" customHeight="1">
      <c r="A40" s="340">
        <v>0</v>
      </c>
      <c r="B40" s="335" t="s">
        <v>3181</v>
      </c>
      <c r="C40" s="336"/>
      <c r="D40" s="336"/>
      <c r="E40" s="336"/>
      <c r="F40" s="336"/>
      <c r="G40" s="336"/>
      <c r="H40" s="336"/>
      <c r="I40" s="336"/>
      <c r="J40" s="336"/>
      <c r="K40" s="337" t="s">
        <v>2007</v>
      </c>
      <c r="M40" s="122"/>
    </row>
    <row r="41" spans="1:13" ht="12.75" customHeight="1">
      <c r="A41" s="341"/>
      <c r="B41" s="262" t="s">
        <v>3862</v>
      </c>
      <c r="C41" s="20" t="s">
        <v>3863</v>
      </c>
      <c r="D41" s="20" t="s">
        <v>3864</v>
      </c>
      <c r="E41" s="20" t="s">
        <v>3865</v>
      </c>
      <c r="F41" s="20"/>
      <c r="G41" s="20"/>
      <c r="H41" s="20"/>
      <c r="I41" s="20"/>
      <c r="J41" s="20"/>
      <c r="K41" s="338"/>
      <c r="M41" s="122"/>
    </row>
    <row r="42" spans="1:13" ht="12.75" customHeight="1">
      <c r="A42" s="341"/>
      <c r="B42" s="262">
        <v>1063536</v>
      </c>
      <c r="C42" s="20">
        <v>1063544</v>
      </c>
      <c r="D42" s="20">
        <v>1063552</v>
      </c>
      <c r="E42" s="20">
        <v>1063560</v>
      </c>
      <c r="F42" s="20"/>
      <c r="G42" s="20"/>
      <c r="H42" s="20"/>
      <c r="I42" s="20"/>
      <c r="J42" s="20"/>
      <c r="K42" s="338"/>
      <c r="M42" s="122"/>
    </row>
    <row r="43" spans="1:13" ht="12.75" customHeight="1">
      <c r="A43" s="341"/>
      <c r="B43" s="255" t="s">
        <v>3867</v>
      </c>
      <c r="C43" s="22" t="s">
        <v>3868</v>
      </c>
      <c r="D43" s="22" t="s">
        <v>3869</v>
      </c>
      <c r="E43" s="22" t="s">
        <v>3870</v>
      </c>
      <c r="F43" s="22"/>
      <c r="G43" s="22"/>
      <c r="H43" s="22"/>
      <c r="I43" s="22"/>
      <c r="J43" s="22"/>
      <c r="K43" s="338"/>
      <c r="M43" s="122"/>
    </row>
    <row r="44" spans="1:13" ht="12.75" customHeight="1" thickBot="1">
      <c r="A44" s="342"/>
      <c r="B44" s="264">
        <v>1063578</v>
      </c>
      <c r="C44" s="257">
        <v>1063586</v>
      </c>
      <c r="D44" s="257">
        <v>1063594</v>
      </c>
      <c r="E44" s="257">
        <v>1063601</v>
      </c>
      <c r="F44" s="257"/>
      <c r="G44" s="257"/>
      <c r="H44" s="257"/>
      <c r="I44" s="257"/>
      <c r="J44" s="257"/>
      <c r="K44" s="339"/>
      <c r="M44" s="122"/>
    </row>
    <row r="45" spans="1:13" ht="12.75" customHeight="1">
      <c r="A45" s="340">
        <v>0</v>
      </c>
      <c r="B45" s="351" t="s">
        <v>3135</v>
      </c>
      <c r="C45" s="352"/>
      <c r="D45" s="352"/>
      <c r="E45" s="352"/>
      <c r="F45" s="352"/>
      <c r="G45" s="352"/>
      <c r="H45" s="352"/>
      <c r="I45" s="352"/>
      <c r="J45" s="352"/>
      <c r="K45" s="337" t="s">
        <v>2007</v>
      </c>
      <c r="M45" s="122"/>
    </row>
    <row r="46" spans="1:13" ht="12.75" customHeight="1">
      <c r="A46" s="341"/>
      <c r="B46" s="262" t="s">
        <v>3862</v>
      </c>
      <c r="C46" s="20" t="s">
        <v>3863</v>
      </c>
      <c r="D46" s="20" t="s">
        <v>3864</v>
      </c>
      <c r="E46" s="20" t="s">
        <v>3865</v>
      </c>
      <c r="F46" s="20" t="s">
        <v>3866</v>
      </c>
      <c r="G46" s="20"/>
      <c r="H46" s="20"/>
      <c r="I46" s="20"/>
      <c r="J46" s="20"/>
      <c r="K46" s="338"/>
      <c r="M46" s="122"/>
    </row>
    <row r="47" spans="1:13" ht="12.75" customHeight="1">
      <c r="A47" s="341"/>
      <c r="B47" s="262">
        <v>1061895</v>
      </c>
      <c r="C47" s="20">
        <v>1061902</v>
      </c>
      <c r="D47" s="20">
        <v>1061887</v>
      </c>
      <c r="E47" s="20">
        <v>1061910</v>
      </c>
      <c r="F47" s="20">
        <v>1061928</v>
      </c>
      <c r="G47" s="20"/>
      <c r="H47" s="20"/>
      <c r="I47" s="20"/>
      <c r="J47" s="20"/>
      <c r="K47" s="338"/>
      <c r="M47" s="122"/>
    </row>
    <row r="48" spans="1:13" ht="12.75" customHeight="1">
      <c r="A48" s="341"/>
      <c r="B48" s="263" t="s">
        <v>3867</v>
      </c>
      <c r="C48" s="22" t="s">
        <v>3868</v>
      </c>
      <c r="D48" s="22" t="s">
        <v>3869</v>
      </c>
      <c r="E48" s="22" t="s">
        <v>3870</v>
      </c>
      <c r="F48" s="22" t="s">
        <v>3871</v>
      </c>
      <c r="G48" s="22"/>
      <c r="H48" s="22"/>
      <c r="I48" s="22"/>
      <c r="J48" s="22"/>
      <c r="K48" s="338"/>
      <c r="M48" s="122"/>
    </row>
    <row r="49" spans="1:13" ht="12.75" customHeight="1" thickBot="1">
      <c r="A49" s="342"/>
      <c r="B49" s="264">
        <v>1061936</v>
      </c>
      <c r="C49" s="257">
        <v>1061944</v>
      </c>
      <c r="D49" s="257">
        <v>1061952</v>
      </c>
      <c r="E49" s="257">
        <v>1061960</v>
      </c>
      <c r="F49" s="257">
        <v>1061978</v>
      </c>
      <c r="G49" s="257"/>
      <c r="H49" s="257"/>
      <c r="I49" s="257"/>
      <c r="J49" s="257"/>
      <c r="K49" s="339"/>
      <c r="M49" s="122"/>
    </row>
    <row r="50" spans="1:13" ht="12.75" customHeight="1">
      <c r="A50" s="340">
        <v>0</v>
      </c>
      <c r="B50" s="351" t="s">
        <v>3136</v>
      </c>
      <c r="C50" s="352"/>
      <c r="D50" s="352"/>
      <c r="E50" s="352"/>
      <c r="F50" s="352"/>
      <c r="G50" s="352"/>
      <c r="H50" s="352"/>
      <c r="I50" s="352"/>
      <c r="J50" s="352"/>
      <c r="K50" s="337" t="s">
        <v>2007</v>
      </c>
      <c r="M50" s="122"/>
    </row>
    <row r="51" spans="1:13" ht="12.75" customHeight="1">
      <c r="A51" s="341"/>
      <c r="B51" s="262" t="s">
        <v>3862</v>
      </c>
      <c r="C51" s="20" t="s">
        <v>3863</v>
      </c>
      <c r="D51" s="20" t="s">
        <v>3864</v>
      </c>
      <c r="E51" s="20" t="s">
        <v>3865</v>
      </c>
      <c r="F51" s="20" t="s">
        <v>3866</v>
      </c>
      <c r="G51" s="20"/>
      <c r="H51" s="20"/>
      <c r="I51" s="20"/>
      <c r="J51" s="20"/>
      <c r="K51" s="338"/>
      <c r="M51" s="122"/>
    </row>
    <row r="52" spans="1:13" ht="12.75" customHeight="1">
      <c r="A52" s="341"/>
      <c r="B52" s="262">
        <v>1061994</v>
      </c>
      <c r="C52" s="20">
        <v>1061879</v>
      </c>
      <c r="D52" s="20">
        <v>1062025</v>
      </c>
      <c r="E52" s="20">
        <v>1062033</v>
      </c>
      <c r="F52" s="20">
        <v>1062067</v>
      </c>
      <c r="G52" s="20"/>
      <c r="H52" s="20"/>
      <c r="I52" s="20"/>
      <c r="J52" s="20"/>
      <c r="K52" s="338"/>
      <c r="M52" s="122"/>
    </row>
    <row r="53" spans="1:13" ht="12.75" customHeight="1">
      <c r="A53" s="341"/>
      <c r="B53" s="263" t="s">
        <v>3867</v>
      </c>
      <c r="C53" s="22" t="s">
        <v>3868</v>
      </c>
      <c r="D53" s="22" t="s">
        <v>3869</v>
      </c>
      <c r="E53" s="22" t="s">
        <v>3870</v>
      </c>
      <c r="F53" s="22" t="s">
        <v>3871</v>
      </c>
      <c r="G53" s="22"/>
      <c r="H53" s="22"/>
      <c r="I53" s="22"/>
      <c r="J53" s="22"/>
      <c r="K53" s="338"/>
      <c r="M53" s="122"/>
    </row>
    <row r="54" spans="1:13" ht="12.75" customHeight="1" thickBot="1">
      <c r="A54" s="342"/>
      <c r="B54" s="264">
        <v>1062075</v>
      </c>
      <c r="C54" s="257">
        <v>1062108</v>
      </c>
      <c r="D54" s="257">
        <v>1062124</v>
      </c>
      <c r="E54" s="257">
        <v>1062158</v>
      </c>
      <c r="F54" s="257">
        <v>1062166</v>
      </c>
      <c r="G54" s="257"/>
      <c r="H54" s="257"/>
      <c r="I54" s="257"/>
      <c r="J54" s="257"/>
      <c r="K54" s="339"/>
      <c r="M54" s="122"/>
    </row>
    <row r="55" spans="1:13" ht="12.75" customHeight="1">
      <c r="A55" s="340">
        <v>0</v>
      </c>
      <c r="B55" s="335" t="s">
        <v>3139</v>
      </c>
      <c r="C55" s="336"/>
      <c r="D55" s="336"/>
      <c r="E55" s="336"/>
      <c r="F55" s="336"/>
      <c r="G55" s="336"/>
      <c r="H55" s="336"/>
      <c r="I55" s="336"/>
      <c r="J55" s="336"/>
      <c r="K55" s="337" t="s">
        <v>2007</v>
      </c>
      <c r="M55" s="122"/>
    </row>
    <row r="56" spans="1:13" ht="12.75" customHeight="1">
      <c r="A56" s="341"/>
      <c r="B56" s="262" t="s">
        <v>3862</v>
      </c>
      <c r="C56" s="20" t="s">
        <v>3863</v>
      </c>
      <c r="D56" s="20" t="s">
        <v>3864</v>
      </c>
      <c r="E56" s="20" t="s">
        <v>3865</v>
      </c>
      <c r="F56" s="20" t="s">
        <v>3866</v>
      </c>
      <c r="G56" s="20"/>
      <c r="H56" s="20"/>
      <c r="I56" s="20"/>
      <c r="J56" s="20"/>
      <c r="K56" s="338"/>
      <c r="M56" s="122"/>
    </row>
    <row r="57" spans="1:13" ht="12.75" customHeight="1">
      <c r="A57" s="341"/>
      <c r="B57" s="262">
        <v>1063619</v>
      </c>
      <c r="C57" s="20">
        <v>1063627</v>
      </c>
      <c r="D57" s="20">
        <v>1063635</v>
      </c>
      <c r="E57" s="20">
        <v>1063651</v>
      </c>
      <c r="F57" s="20">
        <v>1063669</v>
      </c>
      <c r="G57" s="20"/>
      <c r="H57" s="20"/>
      <c r="I57" s="20"/>
      <c r="J57" s="20"/>
      <c r="K57" s="338"/>
      <c r="M57" s="122"/>
    </row>
    <row r="58" spans="1:13" ht="12.75" customHeight="1">
      <c r="A58" s="341"/>
      <c r="B58" s="255" t="s">
        <v>3867</v>
      </c>
      <c r="C58" s="22" t="s">
        <v>3868</v>
      </c>
      <c r="D58" s="22" t="s">
        <v>3869</v>
      </c>
      <c r="E58" s="22" t="s">
        <v>3870</v>
      </c>
      <c r="F58" s="22" t="s">
        <v>3871</v>
      </c>
      <c r="G58" s="22"/>
      <c r="H58" s="22"/>
      <c r="I58" s="22"/>
      <c r="J58" s="22"/>
      <c r="K58" s="338"/>
      <c r="M58" s="122"/>
    </row>
    <row r="59" spans="1:13" ht="12.75" customHeight="1" thickBot="1">
      <c r="A59" s="342"/>
      <c r="B59" s="264">
        <v>1063677</v>
      </c>
      <c r="C59" s="257">
        <v>1063685</v>
      </c>
      <c r="D59" s="257">
        <v>1063643</v>
      </c>
      <c r="E59" s="257">
        <v>1063693</v>
      </c>
      <c r="F59" s="257">
        <v>1063700</v>
      </c>
      <c r="G59" s="257"/>
      <c r="H59" s="257"/>
      <c r="I59" s="257"/>
      <c r="J59" s="257"/>
      <c r="K59" s="339"/>
      <c r="M59" s="122"/>
    </row>
    <row r="60" spans="1:13" ht="12.75" customHeight="1" thickBot="1">
      <c r="A60" s="254"/>
      <c r="B60" s="258"/>
      <c r="C60" s="259"/>
      <c r="D60" s="260"/>
      <c r="E60" s="260"/>
      <c r="F60" s="260"/>
      <c r="G60" s="260"/>
      <c r="H60" s="260"/>
      <c r="I60" s="260"/>
      <c r="J60" s="261"/>
      <c r="K60" s="252"/>
      <c r="M60" s="122"/>
    </row>
    <row r="61" spans="1:13" ht="12.75" customHeight="1">
      <c r="A61" s="334">
        <v>0</v>
      </c>
      <c r="B61" s="335" t="s">
        <v>637</v>
      </c>
      <c r="C61" s="336"/>
      <c r="D61" s="336"/>
      <c r="E61" s="336"/>
      <c r="F61" s="336"/>
      <c r="G61" s="336"/>
      <c r="H61" s="336"/>
      <c r="I61" s="336"/>
      <c r="J61" s="336"/>
      <c r="K61" s="337" t="s">
        <v>2007</v>
      </c>
      <c r="M61" s="122"/>
    </row>
    <row r="62" spans="1:13" ht="12.75" customHeight="1">
      <c r="A62" s="334"/>
      <c r="B62" s="263">
        <v>1</v>
      </c>
      <c r="C62" s="22">
        <v>1.2</v>
      </c>
      <c r="D62" s="22" t="s">
        <v>3878</v>
      </c>
      <c r="E62" s="22">
        <v>1.3</v>
      </c>
      <c r="F62" s="22">
        <v>1.4</v>
      </c>
      <c r="G62" s="22">
        <v>1.6</v>
      </c>
      <c r="H62" s="22">
        <v>1.8</v>
      </c>
      <c r="I62" s="22">
        <v>2</v>
      </c>
      <c r="J62" s="22">
        <v>2.5</v>
      </c>
      <c r="K62" s="338"/>
      <c r="M62" s="122"/>
    </row>
    <row r="63" spans="1:13" ht="12.75" customHeight="1" thickBot="1">
      <c r="A63" s="334"/>
      <c r="B63" s="264">
        <v>1117523</v>
      </c>
      <c r="C63" s="257">
        <v>209775</v>
      </c>
      <c r="D63" s="257">
        <v>209783</v>
      </c>
      <c r="E63" s="257">
        <v>209791</v>
      </c>
      <c r="F63" s="257">
        <v>209809</v>
      </c>
      <c r="G63" s="257">
        <v>209890</v>
      </c>
      <c r="H63" s="257">
        <v>209908</v>
      </c>
      <c r="I63" s="257">
        <v>209916</v>
      </c>
      <c r="J63" s="257">
        <v>1117531</v>
      </c>
      <c r="K63" s="339"/>
      <c r="M63" s="122"/>
    </row>
    <row r="64" spans="1:13" ht="12.75" customHeight="1">
      <c r="A64" s="334">
        <v>0</v>
      </c>
      <c r="B64" s="335" t="s">
        <v>678</v>
      </c>
      <c r="C64" s="336"/>
      <c r="D64" s="336"/>
      <c r="E64" s="336"/>
      <c r="F64" s="336"/>
      <c r="G64" s="336"/>
      <c r="H64" s="336"/>
      <c r="I64" s="336"/>
      <c r="J64" s="336"/>
      <c r="K64" s="337" t="s">
        <v>2007</v>
      </c>
      <c r="M64" s="122"/>
    </row>
    <row r="65" spans="1:13" ht="12.75" customHeight="1">
      <c r="A65" s="334"/>
      <c r="B65" s="255">
        <v>1</v>
      </c>
      <c r="C65" s="22">
        <v>1.1000000000000001</v>
      </c>
      <c r="D65" s="22">
        <v>1.2</v>
      </c>
      <c r="E65" s="22" t="s">
        <v>3879</v>
      </c>
      <c r="F65" s="22">
        <v>1.3</v>
      </c>
      <c r="G65" s="22">
        <v>1.4</v>
      </c>
      <c r="H65" s="22">
        <v>1.6</v>
      </c>
      <c r="I65" s="22">
        <v>1.8</v>
      </c>
      <c r="J65" s="22">
        <v>2</v>
      </c>
      <c r="K65" s="338"/>
      <c r="M65" s="122"/>
    </row>
    <row r="66" spans="1:13" ht="12.75" customHeight="1" thickBot="1">
      <c r="A66" s="334"/>
      <c r="B66" s="265">
        <v>210245</v>
      </c>
      <c r="C66" s="23">
        <v>210252</v>
      </c>
      <c r="D66" s="24">
        <v>210260</v>
      </c>
      <c r="E66" s="24">
        <v>210278</v>
      </c>
      <c r="F66" s="24">
        <v>210286</v>
      </c>
      <c r="G66" s="24">
        <v>210294</v>
      </c>
      <c r="H66" s="24">
        <v>210302</v>
      </c>
      <c r="I66" s="24">
        <v>210310</v>
      </c>
      <c r="J66" s="24">
        <v>210328</v>
      </c>
      <c r="K66" s="339"/>
      <c r="M66" s="122"/>
    </row>
    <row r="67" spans="1:13" ht="12.75" customHeight="1">
      <c r="A67" s="334">
        <v>0</v>
      </c>
      <c r="B67" s="335" t="s">
        <v>623</v>
      </c>
      <c r="C67" s="336"/>
      <c r="D67" s="336"/>
      <c r="E67" s="336"/>
      <c r="F67" s="336"/>
      <c r="G67" s="336"/>
      <c r="H67" s="336"/>
      <c r="I67" s="336"/>
      <c r="J67" s="336"/>
      <c r="K67" s="337" t="s">
        <v>2007</v>
      </c>
      <c r="M67" s="122"/>
    </row>
    <row r="68" spans="1:13" ht="12.75" customHeight="1">
      <c r="A68" s="334"/>
      <c r="B68" s="263">
        <v>1</v>
      </c>
      <c r="C68" s="22">
        <v>1.2</v>
      </c>
      <c r="D68" s="22" t="s">
        <v>3872</v>
      </c>
      <c r="E68" s="22">
        <v>1.3</v>
      </c>
      <c r="F68" s="22">
        <v>1.4</v>
      </c>
      <c r="G68" s="22">
        <v>1.5</v>
      </c>
      <c r="H68" s="22">
        <v>1.7</v>
      </c>
      <c r="I68" s="22">
        <v>1.9</v>
      </c>
      <c r="J68" s="22">
        <v>2.2000000000000002</v>
      </c>
      <c r="K68" s="338"/>
      <c r="M68" s="122"/>
    </row>
    <row r="69" spans="1:13" ht="12.75" customHeight="1" thickBot="1">
      <c r="A69" s="334"/>
      <c r="B69" s="265">
        <v>210732</v>
      </c>
      <c r="C69" s="24">
        <v>210559</v>
      </c>
      <c r="D69" s="24">
        <v>210567</v>
      </c>
      <c r="E69" s="24">
        <v>210575</v>
      </c>
      <c r="F69" s="24">
        <v>210591</v>
      </c>
      <c r="G69" s="24">
        <v>210609</v>
      </c>
      <c r="H69" s="24">
        <v>210831</v>
      </c>
      <c r="I69" s="24">
        <v>210849</v>
      </c>
      <c r="J69" s="24">
        <v>210856</v>
      </c>
      <c r="K69" s="339"/>
      <c r="M69" s="122"/>
    </row>
    <row r="70" spans="1:13" ht="12.75" customHeight="1">
      <c r="A70" s="334">
        <v>0</v>
      </c>
      <c r="B70" s="335" t="s">
        <v>667</v>
      </c>
      <c r="C70" s="336"/>
      <c r="D70" s="336"/>
      <c r="E70" s="336"/>
      <c r="F70" s="336"/>
      <c r="G70" s="336"/>
      <c r="H70" s="336"/>
      <c r="I70" s="336"/>
      <c r="J70" s="336"/>
      <c r="K70" s="337" t="s">
        <v>2007</v>
      </c>
      <c r="M70" s="122"/>
    </row>
    <row r="71" spans="1:13" ht="12.75" customHeight="1">
      <c r="A71" s="334"/>
      <c r="B71" s="255">
        <v>1</v>
      </c>
      <c r="C71" s="22">
        <v>1.2</v>
      </c>
      <c r="D71" s="22" t="s">
        <v>3872</v>
      </c>
      <c r="E71" s="22">
        <v>1.3</v>
      </c>
      <c r="F71" s="22">
        <v>1.4</v>
      </c>
      <c r="G71" s="22">
        <v>1.5</v>
      </c>
      <c r="H71" s="22">
        <v>1.7</v>
      </c>
      <c r="I71" s="22">
        <v>1.9</v>
      </c>
      <c r="J71" s="22">
        <v>2.2000000000000002</v>
      </c>
      <c r="K71" s="338"/>
      <c r="M71" s="122"/>
    </row>
    <row r="72" spans="1:13" ht="12" customHeight="1" thickBot="1">
      <c r="A72" s="334"/>
      <c r="B72" s="264">
        <v>210955</v>
      </c>
      <c r="C72" s="266">
        <v>210963</v>
      </c>
      <c r="D72" s="257">
        <v>210971</v>
      </c>
      <c r="E72" s="257">
        <v>210989</v>
      </c>
      <c r="F72" s="257">
        <v>211011</v>
      </c>
      <c r="G72" s="257">
        <v>211045</v>
      </c>
      <c r="H72" s="257">
        <v>211052</v>
      </c>
      <c r="I72" s="257">
        <v>211060</v>
      </c>
      <c r="J72" s="257">
        <v>211078</v>
      </c>
      <c r="K72" s="339"/>
    </row>
    <row r="73" spans="1:13" ht="12" customHeight="1" thickBot="1">
      <c r="A73" s="254"/>
      <c r="B73" s="258"/>
      <c r="C73" s="259"/>
      <c r="D73" s="260"/>
      <c r="E73" s="260"/>
      <c r="F73" s="260"/>
      <c r="G73" s="260"/>
      <c r="H73" s="260"/>
      <c r="I73" s="260"/>
      <c r="J73" s="261"/>
      <c r="K73" s="252"/>
    </row>
    <row r="74" spans="1:13" ht="12" customHeight="1">
      <c r="A74" s="334">
        <v>0</v>
      </c>
      <c r="B74" s="335" t="s">
        <v>638</v>
      </c>
      <c r="C74" s="336"/>
      <c r="D74" s="336"/>
      <c r="E74" s="336"/>
      <c r="F74" s="336"/>
      <c r="G74" s="336"/>
      <c r="H74" s="336"/>
      <c r="I74" s="336"/>
      <c r="J74" s="336"/>
      <c r="K74" s="337" t="s">
        <v>2007</v>
      </c>
    </row>
    <row r="75" spans="1:13" ht="12" customHeight="1">
      <c r="A75" s="334"/>
      <c r="B75" s="263">
        <v>1</v>
      </c>
      <c r="C75" s="21">
        <v>1.1000000000000001</v>
      </c>
      <c r="D75" s="22">
        <v>1.2</v>
      </c>
      <c r="E75" s="22">
        <v>1.3</v>
      </c>
      <c r="F75" s="22">
        <v>1.4</v>
      </c>
      <c r="G75" s="22">
        <v>1.6</v>
      </c>
      <c r="H75" s="22">
        <v>1.8</v>
      </c>
      <c r="I75" s="22">
        <v>2</v>
      </c>
      <c r="J75" s="22">
        <v>2.5</v>
      </c>
      <c r="K75" s="338"/>
    </row>
    <row r="76" spans="1:13" ht="12" customHeight="1" thickBot="1">
      <c r="A76" s="334"/>
      <c r="B76" s="264">
        <v>166678</v>
      </c>
      <c r="C76" s="266">
        <v>166793</v>
      </c>
      <c r="D76" s="257">
        <v>166173</v>
      </c>
      <c r="E76" s="257">
        <v>166769</v>
      </c>
      <c r="F76" s="257">
        <v>166777</v>
      </c>
      <c r="G76" s="257">
        <v>166785</v>
      </c>
      <c r="H76" s="257">
        <v>168682</v>
      </c>
      <c r="I76" s="257">
        <v>168690</v>
      </c>
      <c r="J76" s="257">
        <v>168708</v>
      </c>
      <c r="K76" s="339"/>
    </row>
    <row r="77" spans="1:13" ht="12" customHeight="1">
      <c r="A77" s="334">
        <v>0</v>
      </c>
      <c r="B77" s="335" t="s">
        <v>639</v>
      </c>
      <c r="C77" s="336"/>
      <c r="D77" s="336"/>
      <c r="E77" s="336"/>
      <c r="F77" s="336"/>
      <c r="G77" s="336"/>
      <c r="H77" s="336"/>
      <c r="I77" s="336"/>
      <c r="J77" s="336"/>
      <c r="K77" s="337" t="s">
        <v>2007</v>
      </c>
    </row>
    <row r="78" spans="1:13" ht="12" customHeight="1">
      <c r="A78" s="334"/>
      <c r="B78" s="263">
        <v>1</v>
      </c>
      <c r="C78" s="21">
        <v>1.1000000000000001</v>
      </c>
      <c r="D78" s="22">
        <v>1.2</v>
      </c>
      <c r="E78" s="22">
        <v>1.3</v>
      </c>
      <c r="F78" s="22">
        <v>1.4</v>
      </c>
      <c r="G78" s="22">
        <v>1.6</v>
      </c>
      <c r="H78" s="22">
        <v>1.8</v>
      </c>
      <c r="I78" s="22">
        <v>2</v>
      </c>
      <c r="J78" s="22">
        <v>2.5</v>
      </c>
      <c r="K78" s="338"/>
    </row>
    <row r="79" spans="1:13" ht="12" customHeight="1" thickBot="1">
      <c r="A79" s="334"/>
      <c r="B79" s="264">
        <v>166686</v>
      </c>
      <c r="C79" s="266">
        <v>166694</v>
      </c>
      <c r="D79" s="257">
        <v>166181</v>
      </c>
      <c r="E79" s="257">
        <v>166710</v>
      </c>
      <c r="F79" s="257">
        <v>166728</v>
      </c>
      <c r="G79" s="257">
        <v>166736</v>
      </c>
      <c r="H79" s="257">
        <v>166744</v>
      </c>
      <c r="I79" s="257">
        <v>168716</v>
      </c>
      <c r="J79" s="257">
        <v>168724</v>
      </c>
      <c r="K79" s="339"/>
    </row>
    <row r="80" spans="1:13" ht="12" customHeight="1">
      <c r="A80" s="334">
        <v>0</v>
      </c>
      <c r="B80" s="335" t="s">
        <v>640</v>
      </c>
      <c r="C80" s="336"/>
      <c r="D80" s="336"/>
      <c r="E80" s="336"/>
      <c r="F80" s="336"/>
      <c r="G80" s="336"/>
      <c r="H80" s="336"/>
      <c r="I80" s="336"/>
      <c r="J80" s="336"/>
      <c r="K80" s="337" t="s">
        <v>2007</v>
      </c>
    </row>
    <row r="81" spans="1:11" ht="12" customHeight="1">
      <c r="A81" s="334"/>
      <c r="B81" s="263">
        <v>1.2</v>
      </c>
      <c r="C81" s="21" t="s">
        <v>3879</v>
      </c>
      <c r="D81" s="22">
        <v>1.3</v>
      </c>
      <c r="E81" s="22">
        <v>1.4</v>
      </c>
      <c r="F81" s="22"/>
      <c r="G81" s="22"/>
      <c r="H81" s="22"/>
      <c r="I81" s="22"/>
      <c r="J81" s="22"/>
      <c r="K81" s="338"/>
    </row>
    <row r="82" spans="1:11" ht="12" customHeight="1" thickBot="1">
      <c r="A82" s="334"/>
      <c r="B82" s="264">
        <v>167122</v>
      </c>
      <c r="C82" s="266">
        <v>167130</v>
      </c>
      <c r="D82" s="257">
        <v>167148</v>
      </c>
      <c r="E82" s="257">
        <v>167155</v>
      </c>
      <c r="F82" s="257"/>
      <c r="G82" s="257"/>
      <c r="H82" s="257"/>
      <c r="I82" s="257"/>
      <c r="J82" s="257"/>
      <c r="K82" s="339"/>
    </row>
    <row r="83" spans="1:11" ht="12" customHeight="1">
      <c r="A83" s="334">
        <v>0</v>
      </c>
      <c r="B83" s="335" t="s">
        <v>679</v>
      </c>
      <c r="C83" s="336"/>
      <c r="D83" s="336"/>
      <c r="E83" s="336"/>
      <c r="F83" s="336"/>
      <c r="G83" s="336"/>
      <c r="H83" s="336"/>
      <c r="I83" s="336"/>
      <c r="J83" s="336"/>
      <c r="K83" s="337" t="s">
        <v>2007</v>
      </c>
    </row>
    <row r="84" spans="1:11" ht="12" customHeight="1">
      <c r="A84" s="334"/>
      <c r="B84" s="263">
        <v>1</v>
      </c>
      <c r="C84" s="21">
        <v>1.1000000000000001</v>
      </c>
      <c r="D84" s="22">
        <v>1.2</v>
      </c>
      <c r="E84" s="22">
        <v>1.3</v>
      </c>
      <c r="F84" s="22">
        <v>1.4</v>
      </c>
      <c r="G84" s="22">
        <v>1.6</v>
      </c>
      <c r="H84" s="22">
        <v>1.8</v>
      </c>
      <c r="I84" s="22">
        <v>2</v>
      </c>
      <c r="J84" s="22">
        <v>2.5</v>
      </c>
      <c r="K84" s="338"/>
    </row>
    <row r="85" spans="1:11" ht="12" customHeight="1" thickBot="1">
      <c r="A85" s="334"/>
      <c r="B85" s="264">
        <v>166991</v>
      </c>
      <c r="C85" s="266">
        <v>167007</v>
      </c>
      <c r="D85" s="257">
        <v>167015</v>
      </c>
      <c r="E85" s="257">
        <v>167049</v>
      </c>
      <c r="F85" s="257">
        <v>167056</v>
      </c>
      <c r="G85" s="257">
        <v>167072</v>
      </c>
      <c r="H85" s="257">
        <v>167080</v>
      </c>
      <c r="I85" s="257">
        <v>168625</v>
      </c>
      <c r="J85" s="257">
        <v>168633</v>
      </c>
      <c r="K85" s="339"/>
    </row>
    <row r="86" spans="1:11" ht="12" customHeight="1">
      <c r="A86" s="334">
        <v>0</v>
      </c>
      <c r="B86" s="335" t="s">
        <v>624</v>
      </c>
      <c r="C86" s="336"/>
      <c r="D86" s="336"/>
      <c r="E86" s="336"/>
      <c r="F86" s="336"/>
      <c r="G86" s="336"/>
      <c r="H86" s="336"/>
      <c r="I86" s="336"/>
      <c r="J86" s="336"/>
      <c r="K86" s="337" t="s">
        <v>2007</v>
      </c>
    </row>
    <row r="87" spans="1:11" ht="12" customHeight="1">
      <c r="A87" s="334"/>
      <c r="B87" s="263">
        <v>1</v>
      </c>
      <c r="C87" s="21">
        <v>1.3</v>
      </c>
      <c r="D87" s="22" t="s">
        <v>3873</v>
      </c>
      <c r="E87" s="22">
        <v>1.4</v>
      </c>
      <c r="F87" s="22">
        <v>1.5</v>
      </c>
      <c r="G87" s="22" t="s">
        <v>3872</v>
      </c>
      <c r="H87" s="22">
        <v>1.7</v>
      </c>
      <c r="I87" s="22">
        <v>1.9</v>
      </c>
      <c r="J87" s="22">
        <v>2.2000000000000002</v>
      </c>
      <c r="K87" s="338"/>
    </row>
    <row r="88" spans="1:11" ht="12.5" thickBot="1">
      <c r="A88" s="334"/>
      <c r="B88" s="264">
        <v>166868</v>
      </c>
      <c r="C88" s="266">
        <v>166876</v>
      </c>
      <c r="D88" s="257">
        <v>166884</v>
      </c>
      <c r="E88" s="257">
        <v>166892</v>
      </c>
      <c r="F88" s="257">
        <v>166900</v>
      </c>
      <c r="G88" s="257">
        <v>166918</v>
      </c>
      <c r="H88" s="257">
        <v>168732</v>
      </c>
      <c r="I88" s="257">
        <v>168740</v>
      </c>
      <c r="J88" s="257">
        <v>168757</v>
      </c>
      <c r="K88" s="339"/>
    </row>
    <row r="89" spans="1:11" ht="12" customHeight="1">
      <c r="A89" s="334">
        <v>0</v>
      </c>
      <c r="B89" s="335" t="s">
        <v>625</v>
      </c>
      <c r="C89" s="336"/>
      <c r="D89" s="336"/>
      <c r="E89" s="336"/>
      <c r="F89" s="336"/>
      <c r="G89" s="336"/>
      <c r="H89" s="336"/>
      <c r="I89" s="336"/>
      <c r="J89" s="336"/>
      <c r="K89" s="337" t="s">
        <v>2007</v>
      </c>
    </row>
    <row r="90" spans="1:11" ht="12" customHeight="1">
      <c r="A90" s="334"/>
      <c r="B90" s="263">
        <v>1</v>
      </c>
      <c r="C90" s="21">
        <v>1.2</v>
      </c>
      <c r="D90" s="22" t="s">
        <v>3872</v>
      </c>
      <c r="E90" s="22">
        <v>1.3</v>
      </c>
      <c r="F90" s="22">
        <v>1.4</v>
      </c>
      <c r="G90" s="22">
        <v>1.5</v>
      </c>
      <c r="H90" s="22">
        <v>1.7</v>
      </c>
      <c r="I90" s="22">
        <v>1.9</v>
      </c>
      <c r="J90" s="22">
        <v>2.2000000000000002</v>
      </c>
      <c r="K90" s="338"/>
    </row>
    <row r="91" spans="1:11" ht="12.5" thickBot="1">
      <c r="A91" s="334"/>
      <c r="B91" s="264">
        <v>166801</v>
      </c>
      <c r="C91" s="266">
        <v>166207</v>
      </c>
      <c r="D91" s="257">
        <v>166850</v>
      </c>
      <c r="E91" s="257">
        <v>166819</v>
      </c>
      <c r="F91" s="257">
        <v>166835</v>
      </c>
      <c r="G91" s="257">
        <v>166843</v>
      </c>
      <c r="H91" s="257">
        <v>168765</v>
      </c>
      <c r="I91" s="257">
        <v>168773</v>
      </c>
      <c r="J91" s="257">
        <v>168781</v>
      </c>
      <c r="K91" s="339"/>
    </row>
    <row r="92" spans="1:11" ht="12" customHeight="1">
      <c r="A92" s="334">
        <v>0</v>
      </c>
      <c r="B92" s="335" t="s">
        <v>626</v>
      </c>
      <c r="C92" s="336"/>
      <c r="D92" s="336"/>
      <c r="E92" s="336"/>
      <c r="F92" s="336"/>
      <c r="G92" s="336"/>
      <c r="H92" s="336"/>
      <c r="I92" s="336"/>
      <c r="J92" s="336"/>
      <c r="K92" s="337" t="s">
        <v>2007</v>
      </c>
    </row>
    <row r="93" spans="1:11" ht="12" customHeight="1">
      <c r="A93" s="334"/>
      <c r="B93" s="263" t="s">
        <v>3872</v>
      </c>
      <c r="C93" s="21">
        <v>1.3</v>
      </c>
      <c r="D93" s="22" t="s">
        <v>3873</v>
      </c>
      <c r="E93" s="22">
        <v>1.4</v>
      </c>
      <c r="F93" s="22"/>
      <c r="G93" s="22"/>
      <c r="H93" s="22"/>
      <c r="I93" s="22"/>
      <c r="J93" s="22"/>
      <c r="K93" s="338"/>
    </row>
    <row r="94" spans="1:11" ht="12.5" thickBot="1">
      <c r="A94" s="334"/>
      <c r="B94" s="264">
        <v>167163</v>
      </c>
      <c r="C94" s="266">
        <v>167171</v>
      </c>
      <c r="D94" s="257">
        <v>167189</v>
      </c>
      <c r="E94" s="257">
        <v>167197</v>
      </c>
      <c r="F94" s="257"/>
      <c r="G94" s="257"/>
      <c r="H94" s="257"/>
      <c r="I94" s="257"/>
      <c r="J94" s="257"/>
      <c r="K94" s="339"/>
    </row>
    <row r="95" spans="1:11" ht="12" customHeight="1">
      <c r="A95" s="334">
        <v>0</v>
      </c>
      <c r="B95" s="335" t="s">
        <v>668</v>
      </c>
      <c r="C95" s="336"/>
      <c r="D95" s="336"/>
      <c r="E95" s="336"/>
      <c r="F95" s="336"/>
      <c r="G95" s="336"/>
      <c r="H95" s="336"/>
      <c r="I95" s="336"/>
      <c r="J95" s="336"/>
      <c r="K95" s="337" t="s">
        <v>2007</v>
      </c>
    </row>
    <row r="96" spans="1:11">
      <c r="A96" s="334"/>
      <c r="B96" s="263">
        <v>1</v>
      </c>
      <c r="C96" s="21">
        <v>1.2</v>
      </c>
      <c r="D96" s="22" t="s">
        <v>3872</v>
      </c>
      <c r="E96" s="22">
        <v>1.3</v>
      </c>
      <c r="F96" s="22">
        <v>1.4</v>
      </c>
      <c r="G96" s="22">
        <v>1.5</v>
      </c>
      <c r="H96" s="22">
        <v>1.7</v>
      </c>
      <c r="I96" s="22">
        <v>1.9</v>
      </c>
      <c r="J96" s="22">
        <v>2.2000000000000002</v>
      </c>
      <c r="K96" s="338"/>
    </row>
    <row r="97" spans="1:11" ht="12.5" thickBot="1">
      <c r="A97" s="334"/>
      <c r="B97" s="264">
        <v>166926</v>
      </c>
      <c r="C97" s="266">
        <v>166934</v>
      </c>
      <c r="D97" s="257">
        <v>166983</v>
      </c>
      <c r="E97" s="257">
        <v>166942</v>
      </c>
      <c r="F97" s="257">
        <v>166967</v>
      </c>
      <c r="G97" s="257">
        <v>166975</v>
      </c>
      <c r="H97" s="257">
        <v>168658</v>
      </c>
      <c r="I97" s="257">
        <v>168666</v>
      </c>
      <c r="J97" s="257">
        <v>168674</v>
      </c>
      <c r="K97" s="339"/>
    </row>
    <row r="98" spans="1:11" ht="12.5" thickBot="1">
      <c r="A98" s="249"/>
      <c r="B98" s="258"/>
      <c r="C98" s="259"/>
      <c r="D98" s="260"/>
      <c r="E98" s="260"/>
      <c r="F98" s="260"/>
      <c r="G98" s="260"/>
      <c r="H98" s="260"/>
      <c r="I98" s="260"/>
      <c r="J98" s="261"/>
      <c r="K98" s="252"/>
    </row>
    <row r="99" spans="1:11" ht="12" customHeight="1">
      <c r="A99" s="334">
        <v>0</v>
      </c>
      <c r="B99" s="335" t="s">
        <v>641</v>
      </c>
      <c r="C99" s="336"/>
      <c r="D99" s="336"/>
      <c r="E99" s="336"/>
      <c r="F99" s="336"/>
      <c r="G99" s="336"/>
      <c r="H99" s="336"/>
      <c r="I99" s="336"/>
      <c r="J99" s="336"/>
      <c r="K99" s="337" t="s">
        <v>2007</v>
      </c>
    </row>
    <row r="100" spans="1:11">
      <c r="A100" s="334"/>
      <c r="B100" s="263">
        <v>0.8</v>
      </c>
      <c r="C100" s="21">
        <v>1.1000000000000001</v>
      </c>
      <c r="D100" s="22">
        <v>1.3</v>
      </c>
      <c r="E100" s="22">
        <v>1.5</v>
      </c>
      <c r="F100" s="22">
        <v>1.7</v>
      </c>
      <c r="G100" s="22">
        <v>2</v>
      </c>
      <c r="H100" s="22"/>
      <c r="I100" s="22"/>
      <c r="J100" s="22"/>
      <c r="K100" s="338"/>
    </row>
    <row r="101" spans="1:11" ht="12.5" thickBot="1">
      <c r="A101" s="334"/>
      <c r="B101" s="264">
        <v>92932</v>
      </c>
      <c r="C101" s="266">
        <v>93336</v>
      </c>
      <c r="D101" s="257">
        <v>93344</v>
      </c>
      <c r="E101" s="257">
        <v>93351</v>
      </c>
      <c r="F101" s="257">
        <v>93369</v>
      </c>
      <c r="G101" s="257">
        <v>93377</v>
      </c>
      <c r="H101" s="257"/>
      <c r="I101" s="257"/>
      <c r="J101" s="257"/>
      <c r="K101" s="339"/>
    </row>
    <row r="102" spans="1:11" ht="12" customHeight="1">
      <c r="A102" s="334">
        <v>0</v>
      </c>
      <c r="B102" s="335" t="s">
        <v>681</v>
      </c>
      <c r="C102" s="336"/>
      <c r="D102" s="336"/>
      <c r="E102" s="336"/>
      <c r="F102" s="336"/>
      <c r="G102" s="336"/>
      <c r="H102" s="336"/>
      <c r="I102" s="336"/>
      <c r="J102" s="336"/>
      <c r="K102" s="337" t="s">
        <v>2007</v>
      </c>
    </row>
    <row r="103" spans="1:11">
      <c r="A103" s="334"/>
      <c r="B103" s="263">
        <v>0.8</v>
      </c>
      <c r="C103" s="21">
        <v>1.1000000000000001</v>
      </c>
      <c r="D103" s="22">
        <v>1.3</v>
      </c>
      <c r="E103" s="22">
        <v>1.5</v>
      </c>
      <c r="F103" s="22">
        <v>1.7</v>
      </c>
      <c r="G103" s="22">
        <v>2</v>
      </c>
      <c r="H103" s="22"/>
      <c r="I103" s="22"/>
      <c r="J103" s="22"/>
      <c r="K103" s="338"/>
    </row>
    <row r="104" spans="1:11" ht="12.5" thickBot="1">
      <c r="A104" s="334"/>
      <c r="B104" s="264">
        <v>92494</v>
      </c>
      <c r="C104" s="266">
        <v>92502</v>
      </c>
      <c r="D104" s="257">
        <v>92510</v>
      </c>
      <c r="E104" s="257">
        <v>92528</v>
      </c>
      <c r="F104" s="257">
        <v>95422</v>
      </c>
      <c r="G104" s="257">
        <v>95356</v>
      </c>
      <c r="H104" s="257"/>
      <c r="I104" s="257"/>
      <c r="J104" s="257"/>
      <c r="K104" s="339"/>
    </row>
    <row r="105" spans="1:11" ht="12" customHeight="1">
      <c r="A105" s="334">
        <v>0</v>
      </c>
      <c r="B105" s="335" t="s">
        <v>627</v>
      </c>
      <c r="C105" s="336"/>
      <c r="D105" s="336"/>
      <c r="E105" s="336"/>
      <c r="F105" s="336"/>
      <c r="G105" s="336"/>
      <c r="H105" s="336"/>
      <c r="I105" s="336"/>
      <c r="J105" s="336"/>
      <c r="K105" s="337" t="s">
        <v>2007</v>
      </c>
    </row>
    <row r="106" spans="1:11">
      <c r="A106" s="334"/>
      <c r="B106" s="263">
        <v>0.8</v>
      </c>
      <c r="C106" s="21">
        <v>1</v>
      </c>
      <c r="D106" s="22">
        <v>1.2</v>
      </c>
      <c r="E106" s="22">
        <v>1.4</v>
      </c>
      <c r="F106" s="22">
        <v>1.6</v>
      </c>
      <c r="G106" s="22">
        <v>2</v>
      </c>
      <c r="H106" s="22"/>
      <c r="I106" s="22"/>
      <c r="J106" s="22"/>
      <c r="K106" s="338"/>
    </row>
    <row r="107" spans="1:11" ht="12.5" thickBot="1">
      <c r="A107" s="334"/>
      <c r="B107" s="264">
        <v>93385</v>
      </c>
      <c r="C107" s="266">
        <v>92924</v>
      </c>
      <c r="D107" s="257">
        <v>93393</v>
      </c>
      <c r="E107" s="257">
        <v>193656</v>
      </c>
      <c r="F107" s="257">
        <v>96164</v>
      </c>
      <c r="G107" s="257">
        <v>96172</v>
      </c>
      <c r="H107" s="257"/>
      <c r="I107" s="257"/>
      <c r="J107" s="257"/>
      <c r="K107" s="339"/>
    </row>
    <row r="108" spans="1:11" ht="12" customHeight="1">
      <c r="A108" s="334">
        <v>0</v>
      </c>
      <c r="B108" s="335" t="s">
        <v>670</v>
      </c>
      <c r="C108" s="336"/>
      <c r="D108" s="336"/>
      <c r="E108" s="336"/>
      <c r="F108" s="336"/>
      <c r="G108" s="336"/>
      <c r="H108" s="336"/>
      <c r="I108" s="336"/>
      <c r="J108" s="336"/>
      <c r="K108" s="337" t="s">
        <v>2007</v>
      </c>
    </row>
    <row r="109" spans="1:11">
      <c r="A109" s="334"/>
      <c r="B109" s="263">
        <v>0.8</v>
      </c>
      <c r="C109" s="21">
        <v>1</v>
      </c>
      <c r="D109" s="22">
        <v>1.2</v>
      </c>
      <c r="E109" s="22">
        <v>1.6</v>
      </c>
      <c r="F109" s="22">
        <v>2</v>
      </c>
      <c r="G109" s="22"/>
      <c r="H109" s="22"/>
      <c r="I109" s="22"/>
      <c r="J109" s="22"/>
      <c r="K109" s="338"/>
    </row>
    <row r="110" spans="1:11" ht="12.5" thickBot="1">
      <c r="A110" s="334"/>
      <c r="B110" s="264">
        <v>92783</v>
      </c>
      <c r="C110" s="266">
        <v>92791</v>
      </c>
      <c r="D110" s="257">
        <v>92809</v>
      </c>
      <c r="E110" s="257">
        <v>92817</v>
      </c>
      <c r="F110" s="257">
        <v>92825</v>
      </c>
      <c r="G110" s="257"/>
      <c r="H110" s="257"/>
      <c r="I110" s="257"/>
      <c r="J110" s="257"/>
      <c r="K110" s="339"/>
    </row>
    <row r="111" spans="1:11" ht="12.5" thickBot="1">
      <c r="A111" s="249"/>
      <c r="B111" s="258"/>
      <c r="C111" s="259"/>
      <c r="D111" s="260"/>
      <c r="E111" s="260"/>
      <c r="F111" s="260"/>
      <c r="G111" s="260"/>
      <c r="H111" s="260"/>
      <c r="I111" s="260"/>
      <c r="J111" s="261"/>
      <c r="K111" s="252"/>
    </row>
    <row r="112" spans="1:11" ht="24" customHeight="1">
      <c r="A112" s="334">
        <v>0</v>
      </c>
      <c r="B112" s="267">
        <v>1068023</v>
      </c>
      <c r="C112" s="336" t="s">
        <v>4900</v>
      </c>
      <c r="D112" s="336"/>
      <c r="E112" s="336"/>
      <c r="F112" s="336"/>
      <c r="G112" s="336"/>
      <c r="H112" s="336"/>
      <c r="I112" s="336"/>
      <c r="J112" s="336"/>
      <c r="K112" s="288" t="s">
        <v>2007</v>
      </c>
    </row>
    <row r="113" spans="1:11" ht="24" customHeight="1">
      <c r="A113" s="334"/>
      <c r="B113" s="268">
        <v>1090076</v>
      </c>
      <c r="C113" s="347" t="s">
        <v>4901</v>
      </c>
      <c r="D113" s="347"/>
      <c r="E113" s="347"/>
      <c r="F113" s="347"/>
      <c r="G113" s="347"/>
      <c r="H113" s="347"/>
      <c r="I113" s="347"/>
      <c r="J113" s="347"/>
      <c r="K113" s="289" t="s">
        <v>2007</v>
      </c>
    </row>
    <row r="114" spans="1:11" ht="24" customHeight="1" thickBot="1">
      <c r="A114" s="334"/>
      <c r="B114" s="269">
        <v>1091454</v>
      </c>
      <c r="C114" s="346" t="s">
        <v>4902</v>
      </c>
      <c r="D114" s="346"/>
      <c r="E114" s="346"/>
      <c r="F114" s="346"/>
      <c r="G114" s="346"/>
      <c r="H114" s="346"/>
      <c r="I114" s="346"/>
      <c r="J114" s="346"/>
      <c r="K114" s="290" t="s">
        <v>2007</v>
      </c>
    </row>
    <row r="115" spans="1:11" ht="12.5" thickBot="1">
      <c r="A115" s="254"/>
      <c r="B115" s="258"/>
      <c r="C115" s="259"/>
      <c r="D115" s="260"/>
      <c r="E115" s="260"/>
      <c r="F115" s="260"/>
      <c r="G115" s="260"/>
      <c r="H115" s="260"/>
      <c r="I115" s="260"/>
      <c r="J115" s="261"/>
      <c r="K115" s="252"/>
    </row>
    <row r="116" spans="1:11" ht="24" customHeight="1">
      <c r="A116" s="334">
        <v>0</v>
      </c>
      <c r="B116" s="267">
        <v>120006</v>
      </c>
      <c r="C116" s="336" t="s">
        <v>3947</v>
      </c>
      <c r="D116" s="336"/>
      <c r="E116" s="336"/>
      <c r="F116" s="336"/>
      <c r="G116" s="336"/>
      <c r="H116" s="336"/>
      <c r="I116" s="336"/>
      <c r="J116" s="336"/>
      <c r="K116" s="288" t="s">
        <v>2007</v>
      </c>
    </row>
    <row r="117" spans="1:11" ht="24" customHeight="1" thickBot="1">
      <c r="A117" s="334"/>
      <c r="B117" s="269">
        <v>120014</v>
      </c>
      <c r="C117" s="346" t="s">
        <v>3948</v>
      </c>
      <c r="D117" s="346"/>
      <c r="E117" s="346"/>
      <c r="F117" s="346"/>
      <c r="G117" s="346"/>
      <c r="H117" s="346"/>
      <c r="I117" s="346"/>
      <c r="J117" s="346"/>
      <c r="K117" s="290" t="s">
        <v>2007</v>
      </c>
    </row>
    <row r="118" spans="1:11" ht="12" customHeight="1" thickBot="1">
      <c r="A118" s="334"/>
      <c r="B118" s="258"/>
      <c r="C118" s="259"/>
      <c r="D118" s="260"/>
      <c r="E118" s="260"/>
      <c r="F118" s="260"/>
      <c r="G118" s="260"/>
      <c r="H118" s="260"/>
      <c r="I118" s="260"/>
      <c r="J118" s="261"/>
      <c r="K118" s="252"/>
    </row>
    <row r="119" spans="1:11" ht="12" customHeight="1">
      <c r="A119" s="340">
        <v>0</v>
      </c>
      <c r="B119" s="335" t="s">
        <v>700</v>
      </c>
      <c r="C119" s="336"/>
      <c r="D119" s="336"/>
      <c r="E119" s="336"/>
      <c r="F119" s="336"/>
      <c r="G119" s="336"/>
      <c r="H119" s="336"/>
      <c r="I119" s="336"/>
      <c r="J119" s="336"/>
      <c r="K119" s="337" t="s">
        <v>2007</v>
      </c>
    </row>
    <row r="120" spans="1:11" ht="12" customHeight="1">
      <c r="A120" s="341"/>
      <c r="B120" s="270">
        <v>0.18</v>
      </c>
      <c r="C120" s="271"/>
      <c r="D120" s="271"/>
      <c r="E120" s="271"/>
      <c r="F120" s="271"/>
      <c r="G120" s="271"/>
      <c r="H120" s="271"/>
      <c r="I120" s="271"/>
      <c r="J120" s="271"/>
      <c r="K120" s="338"/>
    </row>
    <row r="121" spans="1:11" ht="12" customHeight="1">
      <c r="A121" s="341"/>
      <c r="B121" s="262">
        <v>1840</v>
      </c>
      <c r="C121" s="19"/>
      <c r="D121" s="20"/>
      <c r="E121" s="20"/>
      <c r="F121" s="20"/>
      <c r="G121" s="20"/>
      <c r="H121" s="20"/>
      <c r="I121" s="20"/>
      <c r="J121" s="20"/>
      <c r="K121" s="338"/>
    </row>
    <row r="122" spans="1:11" ht="12" customHeight="1" thickBot="1">
      <c r="A122" s="342"/>
      <c r="B122" s="265">
        <v>23044</v>
      </c>
      <c r="C122" s="23"/>
      <c r="D122" s="24"/>
      <c r="E122" s="24"/>
      <c r="F122" s="24"/>
      <c r="G122" s="24"/>
      <c r="H122" s="24"/>
      <c r="I122" s="24"/>
      <c r="J122" s="24"/>
      <c r="K122" s="339"/>
    </row>
    <row r="123" spans="1:11">
      <c r="A123" s="340">
        <v>0</v>
      </c>
      <c r="B123" s="335" t="s">
        <v>700</v>
      </c>
      <c r="C123" s="336"/>
      <c r="D123" s="336"/>
      <c r="E123" s="336"/>
      <c r="F123" s="336"/>
      <c r="G123" s="336"/>
      <c r="H123" s="336"/>
      <c r="I123" s="336"/>
      <c r="J123" s="336"/>
      <c r="K123" s="337" t="s">
        <v>2007</v>
      </c>
    </row>
    <row r="124" spans="1:11">
      <c r="A124" s="341"/>
      <c r="B124" s="270">
        <v>0.23</v>
      </c>
      <c r="C124" s="271">
        <v>0.23</v>
      </c>
      <c r="D124" s="271">
        <v>0.23</v>
      </c>
      <c r="E124" s="271">
        <v>0.28000000000000003</v>
      </c>
      <c r="F124" s="271">
        <v>0.28000000000000003</v>
      </c>
      <c r="G124" s="271">
        <v>0.28000000000000003</v>
      </c>
      <c r="H124" s="271">
        <v>0.33</v>
      </c>
      <c r="I124" s="271">
        <v>0.33</v>
      </c>
      <c r="J124" s="271">
        <v>0.33</v>
      </c>
      <c r="K124" s="338"/>
    </row>
    <row r="125" spans="1:11">
      <c r="A125" s="341"/>
      <c r="B125" s="262">
        <v>2325</v>
      </c>
      <c r="C125" s="19">
        <v>2350</v>
      </c>
      <c r="D125" s="20">
        <v>2360</v>
      </c>
      <c r="E125" s="20">
        <v>2825</v>
      </c>
      <c r="F125" s="20">
        <v>2850</v>
      </c>
      <c r="G125" s="20">
        <v>2865</v>
      </c>
      <c r="H125" s="20">
        <v>3325</v>
      </c>
      <c r="I125" s="20">
        <v>3350</v>
      </c>
      <c r="J125" s="20">
        <v>3365</v>
      </c>
      <c r="K125" s="338"/>
    </row>
    <row r="126" spans="1:11" ht="12.5" thickBot="1">
      <c r="A126" s="342"/>
      <c r="B126" s="265">
        <v>7328</v>
      </c>
      <c r="C126" s="23">
        <v>7435</v>
      </c>
      <c r="D126" s="24">
        <v>74922</v>
      </c>
      <c r="E126" s="24">
        <v>16998</v>
      </c>
      <c r="F126" s="24">
        <v>50906</v>
      </c>
      <c r="G126" s="24">
        <v>13771</v>
      </c>
      <c r="H126" s="24">
        <v>20206</v>
      </c>
      <c r="I126" s="24">
        <v>50898</v>
      </c>
      <c r="J126" s="24">
        <v>13789</v>
      </c>
      <c r="K126" s="339"/>
    </row>
    <row r="127" spans="1:11">
      <c r="A127" s="334">
        <v>0</v>
      </c>
      <c r="B127" s="272">
        <v>0.33</v>
      </c>
      <c r="C127" s="273">
        <v>0.33</v>
      </c>
      <c r="D127" s="273">
        <v>0.38</v>
      </c>
      <c r="E127" s="273">
        <v>0.38</v>
      </c>
      <c r="F127" s="273">
        <v>0.38</v>
      </c>
      <c r="G127" s="273">
        <v>0.46</v>
      </c>
      <c r="H127" s="273">
        <v>0.46</v>
      </c>
      <c r="I127" s="273">
        <v>0.6</v>
      </c>
      <c r="J127" s="273"/>
      <c r="K127" s="337" t="s">
        <v>2007</v>
      </c>
    </row>
    <row r="128" spans="1:11">
      <c r="A128" s="334"/>
      <c r="B128" s="262">
        <v>3375</v>
      </c>
      <c r="C128" s="19">
        <v>3390</v>
      </c>
      <c r="D128" s="20">
        <v>3825</v>
      </c>
      <c r="E128" s="20">
        <v>3850</v>
      </c>
      <c r="F128" s="20">
        <v>3390</v>
      </c>
      <c r="G128" s="20">
        <v>4650</v>
      </c>
      <c r="H128" s="20">
        <v>4682</v>
      </c>
      <c r="I128" s="20">
        <v>6050</v>
      </c>
      <c r="J128" s="20"/>
      <c r="K128" s="338"/>
    </row>
    <row r="129" spans="1:11" ht="12.5" thickBot="1">
      <c r="A129" s="334"/>
      <c r="B129" s="256">
        <v>74930</v>
      </c>
      <c r="C129" s="257">
        <v>73742</v>
      </c>
      <c r="D129" s="257">
        <v>13797</v>
      </c>
      <c r="E129" s="257">
        <v>7344</v>
      </c>
      <c r="F129" s="257">
        <v>74948</v>
      </c>
      <c r="G129" s="257">
        <v>19307</v>
      </c>
      <c r="H129" s="257">
        <v>74955</v>
      </c>
      <c r="I129" s="257">
        <v>17004</v>
      </c>
      <c r="J129" s="257"/>
      <c r="K129" s="339"/>
    </row>
    <row r="130" spans="1:11">
      <c r="A130" s="340">
        <v>0</v>
      </c>
      <c r="B130" s="274" t="s">
        <v>4909</v>
      </c>
      <c r="C130" s="275"/>
      <c r="D130" s="275"/>
      <c r="E130" s="275"/>
      <c r="F130" s="275"/>
      <c r="G130" s="275"/>
      <c r="H130" s="275"/>
      <c r="I130" s="275"/>
      <c r="J130" s="275"/>
      <c r="K130" s="337" t="s">
        <v>2007</v>
      </c>
    </row>
    <row r="131" spans="1:11">
      <c r="A131" s="341"/>
      <c r="B131" s="270">
        <v>0.25</v>
      </c>
      <c r="C131" s="271">
        <v>0.3</v>
      </c>
      <c r="D131" s="271">
        <v>0.35</v>
      </c>
      <c r="E131" s="271">
        <v>0.4</v>
      </c>
      <c r="F131" s="271"/>
      <c r="G131" s="271"/>
      <c r="H131" s="271"/>
      <c r="I131" s="271"/>
      <c r="J131" s="271"/>
      <c r="K131" s="338"/>
    </row>
    <row r="132" spans="1:11">
      <c r="A132" s="341"/>
      <c r="B132" s="262">
        <v>2550</v>
      </c>
      <c r="C132" s="19">
        <v>3050</v>
      </c>
      <c r="D132" s="20">
        <v>3550</v>
      </c>
      <c r="E132" s="20">
        <v>4050</v>
      </c>
      <c r="F132" s="20"/>
      <c r="G132" s="20"/>
      <c r="H132" s="20"/>
      <c r="I132" s="20"/>
      <c r="J132" s="20"/>
      <c r="K132" s="338"/>
    </row>
    <row r="133" spans="1:11" ht="12.5" thickBot="1">
      <c r="A133" s="342"/>
      <c r="B133" s="264">
        <v>207548</v>
      </c>
      <c r="C133" s="266">
        <v>207555</v>
      </c>
      <c r="D133" s="257">
        <v>207563</v>
      </c>
      <c r="E133" s="257">
        <v>207571</v>
      </c>
      <c r="F133" s="257"/>
      <c r="G133" s="257"/>
      <c r="H133" s="257"/>
      <c r="I133" s="257"/>
      <c r="J133" s="257"/>
      <c r="K133" s="339"/>
    </row>
    <row r="134" spans="1:11" ht="12.5" thickBot="1">
      <c r="A134" s="212"/>
      <c r="B134" s="258"/>
      <c r="C134" s="259"/>
      <c r="D134" s="260"/>
      <c r="E134" s="260"/>
      <c r="F134" s="260"/>
      <c r="G134" s="260"/>
      <c r="H134" s="260"/>
      <c r="I134" s="260"/>
      <c r="J134" s="261"/>
      <c r="K134" s="252"/>
    </row>
    <row r="135" spans="1:11" ht="12" customHeight="1">
      <c r="A135" s="334">
        <v>0</v>
      </c>
      <c r="B135" s="335" t="s">
        <v>680</v>
      </c>
      <c r="C135" s="336"/>
      <c r="D135" s="336"/>
      <c r="E135" s="336"/>
      <c r="F135" s="336"/>
      <c r="G135" s="336"/>
      <c r="H135" s="336"/>
      <c r="I135" s="336"/>
      <c r="J135" s="336"/>
      <c r="K135" s="337" t="s">
        <v>2007</v>
      </c>
    </row>
    <row r="136" spans="1:11">
      <c r="A136" s="334"/>
      <c r="B136" s="263">
        <v>1</v>
      </c>
      <c r="C136" s="21">
        <v>1.2</v>
      </c>
      <c r="D136" s="22"/>
      <c r="E136" s="22">
        <v>1.3</v>
      </c>
      <c r="F136" s="22">
        <v>1.4</v>
      </c>
      <c r="G136" s="22">
        <v>1.6</v>
      </c>
      <c r="H136" s="22">
        <v>1.8</v>
      </c>
      <c r="I136" s="22">
        <v>2</v>
      </c>
      <c r="J136" s="22">
        <v>2.5</v>
      </c>
      <c r="K136" s="338"/>
    </row>
    <row r="137" spans="1:11" ht="12.5" thickBot="1">
      <c r="A137" s="334"/>
      <c r="B137" s="264">
        <v>132357</v>
      </c>
      <c r="C137" s="266">
        <v>132365</v>
      </c>
      <c r="D137" s="257"/>
      <c r="E137" s="257">
        <v>132373</v>
      </c>
      <c r="F137" s="257">
        <v>132381</v>
      </c>
      <c r="G137" s="257">
        <v>132399</v>
      </c>
      <c r="H137" s="257">
        <v>132407</v>
      </c>
      <c r="I137" s="257">
        <v>132415</v>
      </c>
      <c r="J137" s="257">
        <v>132423</v>
      </c>
      <c r="K137" s="339"/>
    </row>
    <row r="138" spans="1:11" ht="12" customHeight="1">
      <c r="A138" s="334">
        <v>0</v>
      </c>
      <c r="B138" s="335" t="s">
        <v>669</v>
      </c>
      <c r="C138" s="336"/>
      <c r="D138" s="336"/>
      <c r="E138" s="336"/>
      <c r="F138" s="336"/>
      <c r="G138" s="336"/>
      <c r="H138" s="336"/>
      <c r="I138" s="336"/>
      <c r="J138" s="336"/>
      <c r="K138" s="337" t="s">
        <v>2007</v>
      </c>
    </row>
    <row r="139" spans="1:11">
      <c r="A139" s="334"/>
      <c r="B139" s="263">
        <v>1</v>
      </c>
      <c r="C139" s="21">
        <v>1.2</v>
      </c>
      <c r="D139" s="22" t="s">
        <v>3872</v>
      </c>
      <c r="E139" s="22">
        <v>1.3</v>
      </c>
      <c r="F139" s="22">
        <v>1.4</v>
      </c>
      <c r="G139" s="22">
        <v>1.5</v>
      </c>
      <c r="H139" s="22">
        <v>1.7</v>
      </c>
      <c r="I139" s="22">
        <v>1.9</v>
      </c>
      <c r="J139" s="22">
        <v>2.2000000000000002</v>
      </c>
      <c r="K139" s="338"/>
    </row>
    <row r="140" spans="1:11" ht="12" customHeight="1" thickBot="1">
      <c r="A140" s="334"/>
      <c r="B140" s="264">
        <v>132910</v>
      </c>
      <c r="C140" s="266">
        <v>132928</v>
      </c>
      <c r="D140" s="257">
        <v>132993</v>
      </c>
      <c r="E140" s="257">
        <v>132936</v>
      </c>
      <c r="F140" s="257">
        <v>132944</v>
      </c>
      <c r="G140" s="257">
        <v>132951</v>
      </c>
      <c r="H140" s="257">
        <v>132969</v>
      </c>
      <c r="I140" s="257">
        <v>132977</v>
      </c>
      <c r="J140" s="257">
        <v>132985</v>
      </c>
      <c r="K140" s="339"/>
    </row>
    <row r="141" spans="1:11" ht="12.5" thickBot="1">
      <c r="A141" s="212"/>
      <c r="B141" s="258"/>
      <c r="C141" s="259"/>
      <c r="D141" s="260"/>
      <c r="E141" s="260"/>
      <c r="F141" s="260"/>
      <c r="G141" s="260"/>
      <c r="H141" s="260"/>
      <c r="I141" s="260"/>
      <c r="J141" s="261"/>
      <c r="K141" s="252"/>
    </row>
    <row r="142" spans="1:11" ht="12" customHeight="1">
      <c r="A142" s="334">
        <v>0</v>
      </c>
      <c r="B142" s="335" t="s">
        <v>3574</v>
      </c>
      <c r="C142" s="336"/>
      <c r="D142" s="336"/>
      <c r="E142" s="336"/>
      <c r="F142" s="336"/>
      <c r="G142" s="336"/>
      <c r="H142" s="336"/>
      <c r="I142" s="336"/>
      <c r="J142" s="336"/>
      <c r="K142" s="337" t="s">
        <v>2007</v>
      </c>
    </row>
    <row r="143" spans="1:11">
      <c r="A143" s="334"/>
      <c r="B143" s="263">
        <v>1.3</v>
      </c>
      <c r="C143" s="22">
        <v>1.4</v>
      </c>
      <c r="D143" s="22"/>
      <c r="E143" s="22"/>
      <c r="F143" s="22"/>
      <c r="G143" s="22"/>
      <c r="H143" s="22"/>
      <c r="I143" s="22"/>
      <c r="J143" s="22"/>
      <c r="K143" s="338"/>
    </row>
    <row r="144" spans="1:11" ht="12.5" thickBot="1">
      <c r="A144" s="334"/>
      <c r="B144" s="264">
        <v>1029562</v>
      </c>
      <c r="C144" s="257">
        <v>1029702</v>
      </c>
      <c r="D144" s="257"/>
      <c r="E144" s="257"/>
      <c r="F144" s="257"/>
      <c r="G144" s="257"/>
      <c r="H144" s="257"/>
      <c r="I144" s="257"/>
      <c r="J144" s="257"/>
      <c r="K144" s="339"/>
    </row>
    <row r="145" spans="1:11" ht="12" customHeight="1">
      <c r="A145" s="334">
        <v>0</v>
      </c>
      <c r="B145" s="343" t="s">
        <v>3576</v>
      </c>
      <c r="C145" s="344"/>
      <c r="D145" s="344"/>
      <c r="E145" s="344"/>
      <c r="F145" s="344"/>
      <c r="G145" s="344"/>
      <c r="H145" s="344"/>
      <c r="I145" s="344"/>
      <c r="J145" s="345"/>
      <c r="K145" s="337" t="s">
        <v>2007</v>
      </c>
    </row>
    <row r="146" spans="1:11">
      <c r="A146" s="334"/>
      <c r="B146" s="263">
        <v>1.3</v>
      </c>
      <c r="C146" s="22">
        <v>1.4</v>
      </c>
      <c r="D146" s="22"/>
      <c r="E146" s="22"/>
      <c r="F146" s="22"/>
      <c r="G146" s="22"/>
      <c r="H146" s="22"/>
      <c r="I146" s="22"/>
      <c r="J146" s="22"/>
      <c r="K146" s="338"/>
    </row>
    <row r="147" spans="1:11" ht="12.5" thickBot="1">
      <c r="A147" s="334"/>
      <c r="B147" s="264">
        <v>1066423</v>
      </c>
      <c r="C147" s="257">
        <v>1066431</v>
      </c>
      <c r="D147" s="257"/>
      <c r="E147" s="257"/>
      <c r="F147" s="257"/>
      <c r="G147" s="257"/>
      <c r="H147" s="257"/>
      <c r="I147" s="257"/>
      <c r="J147" s="257"/>
      <c r="K147" s="339"/>
    </row>
    <row r="148" spans="1:11" ht="12" customHeight="1">
      <c r="A148" s="334">
        <v>0</v>
      </c>
      <c r="B148" s="335" t="s">
        <v>3573</v>
      </c>
      <c r="C148" s="336"/>
      <c r="D148" s="336"/>
      <c r="E148" s="336"/>
      <c r="F148" s="336"/>
      <c r="G148" s="336"/>
      <c r="H148" s="336"/>
      <c r="I148" s="336"/>
      <c r="J148" s="336"/>
      <c r="K148" s="337" t="s">
        <v>2007</v>
      </c>
    </row>
    <row r="149" spans="1:11">
      <c r="A149" s="334"/>
      <c r="B149" s="263">
        <v>1.3</v>
      </c>
      <c r="C149" s="22">
        <v>1.4</v>
      </c>
      <c r="D149" s="22"/>
      <c r="E149" s="22"/>
      <c r="F149" s="22"/>
      <c r="G149" s="22"/>
      <c r="H149" s="22"/>
      <c r="I149" s="22"/>
      <c r="J149" s="22"/>
      <c r="K149" s="338"/>
    </row>
    <row r="150" spans="1:11" ht="12.5" thickBot="1">
      <c r="A150" s="334"/>
      <c r="B150" s="264">
        <v>1029710</v>
      </c>
      <c r="C150" s="257">
        <v>1093575</v>
      </c>
      <c r="D150" s="257"/>
      <c r="E150" s="257"/>
      <c r="F150" s="257"/>
      <c r="G150" s="257"/>
      <c r="H150" s="257"/>
      <c r="I150" s="257"/>
      <c r="J150" s="257"/>
      <c r="K150" s="339"/>
    </row>
    <row r="151" spans="1:11" ht="12" customHeight="1">
      <c r="A151" s="334">
        <v>0</v>
      </c>
      <c r="B151" s="335" t="s">
        <v>3575</v>
      </c>
      <c r="C151" s="336"/>
      <c r="D151" s="336"/>
      <c r="E151" s="336"/>
      <c r="F151" s="336"/>
      <c r="G151" s="336"/>
      <c r="H151" s="336"/>
      <c r="I151" s="336"/>
      <c r="J151" s="336"/>
      <c r="K151" s="337" t="s">
        <v>2007</v>
      </c>
    </row>
    <row r="152" spans="1:11">
      <c r="A152" s="334"/>
      <c r="B152" s="263">
        <v>1.3</v>
      </c>
      <c r="C152" s="22">
        <v>1.4</v>
      </c>
      <c r="D152" s="22"/>
      <c r="E152" s="22"/>
      <c r="F152" s="22"/>
      <c r="G152" s="22"/>
      <c r="H152" s="22"/>
      <c r="I152" s="22"/>
      <c r="J152" s="22"/>
      <c r="K152" s="338"/>
    </row>
    <row r="153" spans="1:11" ht="12.5" thickBot="1">
      <c r="A153" s="334"/>
      <c r="B153" s="264">
        <v>1066449</v>
      </c>
      <c r="C153" s="257">
        <v>1066457</v>
      </c>
      <c r="D153" s="257"/>
      <c r="E153" s="257"/>
      <c r="F153" s="257"/>
      <c r="G153" s="257"/>
      <c r="H153" s="257"/>
      <c r="I153" s="257"/>
      <c r="J153" s="257"/>
      <c r="K153" s="339"/>
    </row>
    <row r="154" spans="1:11" ht="12.5" thickBot="1">
      <c r="A154" s="212"/>
      <c r="B154" s="258"/>
      <c r="C154" s="259"/>
      <c r="D154" s="260"/>
      <c r="E154" s="260"/>
      <c r="F154" s="260"/>
      <c r="G154" s="260"/>
      <c r="H154" s="260"/>
      <c r="I154" s="260"/>
      <c r="J154" s="261"/>
      <c r="K154" s="252"/>
    </row>
    <row r="155" spans="1:11" ht="12" customHeight="1">
      <c r="A155" s="334">
        <v>0</v>
      </c>
      <c r="B155" s="335" t="s">
        <v>642</v>
      </c>
      <c r="C155" s="336"/>
      <c r="D155" s="336"/>
      <c r="E155" s="336"/>
      <c r="F155" s="336"/>
      <c r="G155" s="336"/>
      <c r="H155" s="336"/>
      <c r="I155" s="336"/>
      <c r="J155" s="336"/>
      <c r="K155" s="337" t="s">
        <v>2007</v>
      </c>
    </row>
    <row r="156" spans="1:11">
      <c r="A156" s="334"/>
      <c r="B156" s="263">
        <v>0.8</v>
      </c>
      <c r="C156" s="21">
        <v>1</v>
      </c>
      <c r="D156" s="22">
        <v>1.3</v>
      </c>
      <c r="E156" s="22">
        <v>1.6</v>
      </c>
      <c r="F156" s="22">
        <v>1.8</v>
      </c>
      <c r="G156" s="22">
        <v>2</v>
      </c>
      <c r="H156" s="22">
        <v>2.5</v>
      </c>
      <c r="I156" s="22">
        <v>3</v>
      </c>
      <c r="J156" s="22"/>
      <c r="K156" s="338"/>
    </row>
    <row r="157" spans="1:11" ht="12.5" thickBot="1">
      <c r="A157" s="334"/>
      <c r="B157" s="264">
        <v>151183</v>
      </c>
      <c r="C157" s="266">
        <v>151191</v>
      </c>
      <c r="D157" s="257">
        <v>149302</v>
      </c>
      <c r="E157" s="257">
        <v>149310</v>
      </c>
      <c r="F157" s="257">
        <v>150391</v>
      </c>
      <c r="G157" s="257">
        <v>149328</v>
      </c>
      <c r="H157" s="257">
        <v>151209</v>
      </c>
      <c r="I157" s="257">
        <v>151217</v>
      </c>
      <c r="J157" s="257"/>
      <c r="K157" s="339"/>
    </row>
    <row r="158" spans="1:11" ht="12" customHeight="1">
      <c r="A158" s="334">
        <v>0</v>
      </c>
      <c r="B158" s="335" t="s">
        <v>642</v>
      </c>
      <c r="C158" s="336"/>
      <c r="D158" s="336"/>
      <c r="E158" s="336"/>
      <c r="F158" s="336"/>
      <c r="G158" s="336"/>
      <c r="H158" s="336"/>
      <c r="I158" s="336"/>
      <c r="J158" s="336"/>
      <c r="K158" s="337" t="s">
        <v>2007</v>
      </c>
    </row>
    <row r="159" spans="1:11">
      <c r="A159" s="334"/>
      <c r="B159" s="263">
        <v>4</v>
      </c>
      <c r="C159" s="21"/>
      <c r="D159" s="22"/>
      <c r="E159" s="22"/>
      <c r="F159" s="22"/>
      <c r="G159" s="22"/>
      <c r="H159" s="22"/>
      <c r="I159" s="22"/>
      <c r="J159" s="22"/>
      <c r="K159" s="338"/>
    </row>
    <row r="160" spans="1:11" ht="12.5" thickBot="1">
      <c r="A160" s="334"/>
      <c r="B160" s="264">
        <v>154161</v>
      </c>
      <c r="C160" s="266"/>
      <c r="D160" s="257"/>
      <c r="E160" s="257"/>
      <c r="F160" s="257"/>
      <c r="G160" s="257"/>
      <c r="H160" s="257"/>
      <c r="I160" s="257"/>
      <c r="J160" s="257"/>
      <c r="K160" s="339"/>
    </row>
    <row r="161" spans="1:11">
      <c r="A161" s="334">
        <v>0</v>
      </c>
      <c r="B161" s="335" t="s">
        <v>2173</v>
      </c>
      <c r="C161" s="336"/>
      <c r="D161" s="336"/>
      <c r="E161" s="336"/>
      <c r="F161" s="336"/>
      <c r="G161" s="336"/>
      <c r="H161" s="336"/>
      <c r="I161" s="336"/>
      <c r="J161" s="336"/>
      <c r="K161" s="337" t="s">
        <v>2007</v>
      </c>
    </row>
    <row r="162" spans="1:11">
      <c r="A162" s="334"/>
      <c r="B162" s="263">
        <v>0.8</v>
      </c>
      <c r="C162" s="21">
        <v>1</v>
      </c>
      <c r="D162" s="22">
        <v>1.3</v>
      </c>
      <c r="E162" s="22">
        <v>1.6</v>
      </c>
      <c r="F162" s="22">
        <v>1.8</v>
      </c>
      <c r="G162" s="22">
        <v>2</v>
      </c>
      <c r="H162" s="22">
        <v>2.5</v>
      </c>
      <c r="I162" s="22">
        <v>3</v>
      </c>
      <c r="J162" s="22"/>
      <c r="K162" s="338"/>
    </row>
    <row r="163" spans="1:11" ht="12.5" thickBot="1">
      <c r="A163" s="334"/>
      <c r="B163" s="264">
        <v>157875</v>
      </c>
      <c r="C163" s="266">
        <v>157883</v>
      </c>
      <c r="D163" s="257">
        <v>157891</v>
      </c>
      <c r="E163" s="257">
        <v>157909</v>
      </c>
      <c r="F163" s="257">
        <v>157917</v>
      </c>
      <c r="G163" s="257">
        <v>157925</v>
      </c>
      <c r="H163" s="257">
        <v>157933</v>
      </c>
      <c r="I163" s="257">
        <v>157941</v>
      </c>
      <c r="J163" s="257"/>
      <c r="K163" s="339"/>
    </row>
    <row r="164" spans="1:11">
      <c r="A164" s="334">
        <v>0</v>
      </c>
      <c r="B164" s="335" t="s">
        <v>2173</v>
      </c>
      <c r="C164" s="336"/>
      <c r="D164" s="336"/>
      <c r="E164" s="336"/>
      <c r="F164" s="336"/>
      <c r="G164" s="336"/>
      <c r="H164" s="336"/>
      <c r="I164" s="336"/>
      <c r="J164" s="336"/>
      <c r="K164" s="337" t="s">
        <v>2007</v>
      </c>
    </row>
    <row r="165" spans="1:11">
      <c r="A165" s="334"/>
      <c r="B165" s="263">
        <v>4</v>
      </c>
      <c r="C165" s="21"/>
      <c r="D165" s="22"/>
      <c r="E165" s="22"/>
      <c r="F165" s="22"/>
      <c r="G165" s="22"/>
      <c r="H165" s="22"/>
      <c r="I165" s="22"/>
      <c r="J165" s="22"/>
      <c r="K165" s="338"/>
    </row>
    <row r="166" spans="1:11" ht="12.5" thickBot="1">
      <c r="A166" s="334"/>
      <c r="B166" s="264">
        <v>157958</v>
      </c>
      <c r="C166" s="266"/>
      <c r="D166" s="257"/>
      <c r="E166" s="257"/>
      <c r="F166" s="257"/>
      <c r="G166" s="257"/>
      <c r="H166" s="257"/>
      <c r="I166" s="257"/>
      <c r="J166" s="257"/>
      <c r="K166" s="339"/>
    </row>
    <row r="167" spans="1:11" ht="12" customHeight="1">
      <c r="A167" s="334">
        <v>0</v>
      </c>
      <c r="B167" s="335" t="s">
        <v>643</v>
      </c>
      <c r="C167" s="336"/>
      <c r="D167" s="336"/>
      <c r="E167" s="336"/>
      <c r="F167" s="336"/>
      <c r="G167" s="336"/>
      <c r="H167" s="336"/>
      <c r="I167" s="336"/>
      <c r="J167" s="336"/>
      <c r="K167" s="337" t="s">
        <v>2007</v>
      </c>
    </row>
    <row r="168" spans="1:11">
      <c r="A168" s="334"/>
      <c r="B168" s="263">
        <v>0.8</v>
      </c>
      <c r="C168" s="21">
        <v>1</v>
      </c>
      <c r="D168" s="22">
        <v>1.3</v>
      </c>
      <c r="E168" s="22">
        <v>1.6</v>
      </c>
      <c r="F168" s="22">
        <v>1.8</v>
      </c>
      <c r="G168" s="22">
        <v>2</v>
      </c>
      <c r="H168" s="22">
        <v>2.5</v>
      </c>
      <c r="I168" s="22">
        <v>3</v>
      </c>
      <c r="J168" s="22"/>
      <c r="K168" s="338"/>
    </row>
    <row r="169" spans="1:11" ht="12.5" thickBot="1">
      <c r="A169" s="334"/>
      <c r="B169" s="264">
        <v>151225</v>
      </c>
      <c r="C169" s="266">
        <v>151233</v>
      </c>
      <c r="D169" s="257">
        <v>150342</v>
      </c>
      <c r="E169" s="257">
        <v>149344</v>
      </c>
      <c r="F169" s="257">
        <v>150409</v>
      </c>
      <c r="G169" s="257">
        <v>149351</v>
      </c>
      <c r="H169" s="257">
        <v>151241</v>
      </c>
      <c r="I169" s="257">
        <v>151258</v>
      </c>
      <c r="J169" s="257"/>
      <c r="K169" s="339"/>
    </row>
    <row r="170" spans="1:11" ht="12" customHeight="1">
      <c r="A170" s="334">
        <v>0</v>
      </c>
      <c r="B170" s="335" t="s">
        <v>643</v>
      </c>
      <c r="C170" s="336"/>
      <c r="D170" s="336"/>
      <c r="E170" s="336"/>
      <c r="F170" s="336"/>
      <c r="G170" s="336"/>
      <c r="H170" s="336"/>
      <c r="I170" s="336"/>
      <c r="J170" s="336"/>
      <c r="K170" s="337" t="s">
        <v>2007</v>
      </c>
    </row>
    <row r="171" spans="1:11">
      <c r="A171" s="334"/>
      <c r="B171" s="263">
        <v>4</v>
      </c>
      <c r="C171" s="21"/>
      <c r="D171" s="22"/>
      <c r="E171" s="22"/>
      <c r="F171" s="22"/>
      <c r="G171" s="22"/>
      <c r="H171" s="22"/>
      <c r="I171" s="22"/>
      <c r="J171" s="22"/>
      <c r="K171" s="338"/>
    </row>
    <row r="172" spans="1:11" ht="12.5" thickBot="1">
      <c r="A172" s="334"/>
      <c r="B172" s="264">
        <v>154179</v>
      </c>
      <c r="C172" s="266"/>
      <c r="D172" s="257"/>
      <c r="E172" s="257"/>
      <c r="F172" s="257"/>
      <c r="G172" s="257"/>
      <c r="H172" s="257"/>
      <c r="I172" s="257"/>
      <c r="J172" s="257"/>
      <c r="K172" s="339"/>
    </row>
    <row r="173" spans="1:11">
      <c r="A173" s="334">
        <v>0</v>
      </c>
      <c r="B173" s="335" t="s">
        <v>644</v>
      </c>
      <c r="C173" s="336"/>
      <c r="D173" s="336"/>
      <c r="E173" s="336"/>
      <c r="F173" s="336"/>
      <c r="G173" s="336"/>
      <c r="H173" s="336"/>
      <c r="I173" s="336"/>
      <c r="J173" s="336"/>
      <c r="K173" s="337" t="s">
        <v>2007</v>
      </c>
    </row>
    <row r="174" spans="1:11">
      <c r="A174" s="334"/>
      <c r="B174" s="263">
        <v>1.6</v>
      </c>
      <c r="C174" s="21"/>
      <c r="D174" s="22"/>
      <c r="E174" s="22"/>
      <c r="F174" s="22"/>
      <c r="G174" s="22"/>
      <c r="H174" s="22"/>
      <c r="I174" s="22"/>
      <c r="J174" s="22"/>
      <c r="K174" s="338"/>
    </row>
    <row r="175" spans="1:11" ht="12.5" thickBot="1">
      <c r="A175" s="334"/>
      <c r="B175" s="264">
        <v>164962</v>
      </c>
      <c r="C175" s="266"/>
      <c r="D175" s="257"/>
      <c r="E175" s="257"/>
      <c r="F175" s="257"/>
      <c r="G175" s="257"/>
      <c r="H175" s="257"/>
      <c r="I175" s="257"/>
      <c r="J175" s="257"/>
      <c r="K175" s="339"/>
    </row>
    <row r="176" spans="1:11" ht="12" customHeight="1">
      <c r="A176" s="334">
        <v>0</v>
      </c>
      <c r="B176" s="335" t="s">
        <v>682</v>
      </c>
      <c r="C176" s="336"/>
      <c r="D176" s="336"/>
      <c r="E176" s="336"/>
      <c r="F176" s="336"/>
      <c r="G176" s="336"/>
      <c r="H176" s="336"/>
      <c r="I176" s="336"/>
      <c r="J176" s="336"/>
      <c r="K176" s="337" t="s">
        <v>2007</v>
      </c>
    </row>
    <row r="177" spans="1:11">
      <c r="A177" s="334"/>
      <c r="B177" s="263">
        <v>0.8</v>
      </c>
      <c r="C177" s="21">
        <v>1</v>
      </c>
      <c r="D177" s="22">
        <v>1.3</v>
      </c>
      <c r="E177" s="22">
        <v>1.6</v>
      </c>
      <c r="F177" s="22">
        <v>1.8</v>
      </c>
      <c r="G177" s="22">
        <v>2</v>
      </c>
      <c r="H177" s="22">
        <v>2.5</v>
      </c>
      <c r="I177" s="22">
        <v>3</v>
      </c>
      <c r="J177" s="22"/>
      <c r="K177" s="338"/>
    </row>
    <row r="178" spans="1:11" ht="12.5" thickBot="1">
      <c r="A178" s="334"/>
      <c r="B178" s="264">
        <v>151316</v>
      </c>
      <c r="C178" s="266">
        <v>151324</v>
      </c>
      <c r="D178" s="257">
        <v>149161</v>
      </c>
      <c r="E178" s="257">
        <v>149179</v>
      </c>
      <c r="F178" s="257">
        <v>150417</v>
      </c>
      <c r="G178" s="257">
        <v>149187</v>
      </c>
      <c r="H178" s="257">
        <v>151332</v>
      </c>
      <c r="I178" s="257">
        <v>151340</v>
      </c>
      <c r="J178" s="257"/>
      <c r="K178" s="339"/>
    </row>
    <row r="179" spans="1:11" ht="12" customHeight="1">
      <c r="A179" s="334">
        <v>0</v>
      </c>
      <c r="B179" s="335" t="s">
        <v>682</v>
      </c>
      <c r="C179" s="336"/>
      <c r="D179" s="336"/>
      <c r="E179" s="336"/>
      <c r="F179" s="336"/>
      <c r="G179" s="336"/>
      <c r="H179" s="336"/>
      <c r="I179" s="336"/>
      <c r="J179" s="336"/>
      <c r="K179" s="337" t="s">
        <v>2007</v>
      </c>
    </row>
    <row r="180" spans="1:11">
      <c r="A180" s="334"/>
      <c r="B180" s="263">
        <v>4</v>
      </c>
      <c r="C180" s="21">
        <v>5</v>
      </c>
      <c r="D180" s="22"/>
      <c r="E180" s="22"/>
      <c r="F180" s="22"/>
      <c r="G180" s="22"/>
      <c r="H180" s="22"/>
      <c r="I180" s="22"/>
      <c r="J180" s="22"/>
      <c r="K180" s="338"/>
    </row>
    <row r="181" spans="1:11" ht="12.5" thickBot="1">
      <c r="A181" s="334"/>
      <c r="B181" s="264">
        <v>154187</v>
      </c>
      <c r="C181" s="266">
        <v>154195</v>
      </c>
      <c r="D181" s="257"/>
      <c r="E181" s="257"/>
      <c r="F181" s="257"/>
      <c r="G181" s="257"/>
      <c r="H181" s="257"/>
      <c r="I181" s="257"/>
      <c r="J181" s="257"/>
      <c r="K181" s="339"/>
    </row>
    <row r="182" spans="1:11" ht="12" customHeight="1">
      <c r="A182" s="334">
        <v>0</v>
      </c>
      <c r="B182" s="335" t="s">
        <v>628</v>
      </c>
      <c r="C182" s="336"/>
      <c r="D182" s="336"/>
      <c r="E182" s="336"/>
      <c r="F182" s="336"/>
      <c r="G182" s="336"/>
      <c r="H182" s="336"/>
      <c r="I182" s="336"/>
      <c r="J182" s="336"/>
      <c r="K182" s="337" t="s">
        <v>2007</v>
      </c>
    </row>
    <row r="183" spans="1:11" ht="12" customHeight="1">
      <c r="A183" s="334"/>
      <c r="B183" s="263">
        <v>1.4</v>
      </c>
      <c r="C183" s="21">
        <v>1.7</v>
      </c>
      <c r="D183" s="22">
        <v>1.9</v>
      </c>
      <c r="E183" s="22">
        <v>2.1</v>
      </c>
      <c r="F183" s="22"/>
      <c r="G183" s="22"/>
      <c r="H183" s="22"/>
      <c r="I183" s="22"/>
      <c r="J183" s="22"/>
      <c r="K183" s="338"/>
    </row>
    <row r="184" spans="1:11" ht="12.5" thickBot="1">
      <c r="A184" s="334"/>
      <c r="B184" s="264">
        <v>149377</v>
      </c>
      <c r="C184" s="266">
        <v>149385</v>
      </c>
      <c r="D184" s="257">
        <v>149393</v>
      </c>
      <c r="E184" s="257">
        <v>149401</v>
      </c>
      <c r="F184" s="257"/>
      <c r="G184" s="257"/>
      <c r="H184" s="257"/>
      <c r="I184" s="257"/>
      <c r="J184" s="257"/>
      <c r="K184" s="339"/>
    </row>
    <row r="185" spans="1:11">
      <c r="A185" s="334">
        <v>0</v>
      </c>
      <c r="B185" s="335" t="s">
        <v>4680</v>
      </c>
      <c r="C185" s="336"/>
      <c r="D185" s="336"/>
      <c r="E185" s="336"/>
      <c r="F185" s="336"/>
      <c r="G185" s="336"/>
      <c r="H185" s="336"/>
      <c r="I185" s="336"/>
      <c r="J185" s="336"/>
      <c r="K185" s="337" t="s">
        <v>2007</v>
      </c>
    </row>
    <row r="186" spans="1:11">
      <c r="A186" s="334"/>
      <c r="B186" s="263">
        <v>1.4</v>
      </c>
      <c r="C186" s="21">
        <v>1.7</v>
      </c>
      <c r="D186" s="22">
        <v>1.9</v>
      </c>
      <c r="E186" s="22">
        <v>2.1</v>
      </c>
      <c r="F186" s="22"/>
      <c r="G186" s="22"/>
      <c r="H186" s="22"/>
      <c r="I186" s="22"/>
      <c r="J186" s="22"/>
      <c r="K186" s="338"/>
    </row>
    <row r="187" spans="1:11" ht="12.5" thickBot="1">
      <c r="A187" s="334"/>
      <c r="B187" s="264">
        <v>157966</v>
      </c>
      <c r="C187" s="266">
        <v>157974</v>
      </c>
      <c r="D187" s="257">
        <v>157982</v>
      </c>
      <c r="E187" s="257">
        <v>157990</v>
      </c>
      <c r="F187" s="257"/>
      <c r="G187" s="257"/>
      <c r="H187" s="257"/>
      <c r="I187" s="257"/>
      <c r="J187" s="257"/>
      <c r="K187" s="339"/>
    </row>
    <row r="188" spans="1:11" ht="12" customHeight="1">
      <c r="A188" s="334">
        <v>0</v>
      </c>
      <c r="B188" s="335" t="s">
        <v>629</v>
      </c>
      <c r="C188" s="336"/>
      <c r="D188" s="336"/>
      <c r="E188" s="336"/>
      <c r="F188" s="336"/>
      <c r="G188" s="336"/>
      <c r="H188" s="336"/>
      <c r="I188" s="336"/>
      <c r="J188" s="336"/>
      <c r="K188" s="337" t="s">
        <v>2007</v>
      </c>
    </row>
    <row r="189" spans="1:11" ht="12" customHeight="1">
      <c r="A189" s="334"/>
      <c r="B189" s="263">
        <v>1.4</v>
      </c>
      <c r="C189" s="21">
        <v>1.7</v>
      </c>
      <c r="D189" s="22">
        <v>1.9</v>
      </c>
      <c r="E189" s="22">
        <v>2.1</v>
      </c>
      <c r="F189" s="22"/>
      <c r="G189" s="22"/>
      <c r="H189" s="22"/>
      <c r="I189" s="22"/>
      <c r="J189" s="22"/>
      <c r="K189" s="338"/>
    </row>
    <row r="190" spans="1:11" ht="12.5" thickBot="1">
      <c r="A190" s="334"/>
      <c r="B190" s="264">
        <v>149419</v>
      </c>
      <c r="C190" s="266">
        <v>149427</v>
      </c>
      <c r="D190" s="257">
        <v>149435</v>
      </c>
      <c r="E190" s="257">
        <v>149443</v>
      </c>
      <c r="F190" s="257"/>
      <c r="G190" s="257"/>
      <c r="H190" s="257"/>
      <c r="I190" s="257"/>
      <c r="J190" s="257"/>
      <c r="K190" s="339"/>
    </row>
    <row r="191" spans="1:11" ht="12" customHeight="1">
      <c r="A191" s="334">
        <v>0</v>
      </c>
      <c r="B191" s="335" t="s">
        <v>671</v>
      </c>
      <c r="C191" s="336"/>
      <c r="D191" s="336"/>
      <c r="E191" s="336"/>
      <c r="F191" s="336"/>
      <c r="G191" s="336"/>
      <c r="H191" s="336"/>
      <c r="I191" s="336"/>
      <c r="J191" s="336"/>
      <c r="K191" s="337" t="s">
        <v>2007</v>
      </c>
    </row>
    <row r="192" spans="1:11">
      <c r="A192" s="334"/>
      <c r="B192" s="263">
        <v>1.4</v>
      </c>
      <c r="C192" s="21">
        <v>1.7</v>
      </c>
      <c r="D192" s="22">
        <v>1.9</v>
      </c>
      <c r="E192" s="22">
        <v>2.1</v>
      </c>
      <c r="F192" s="22"/>
      <c r="G192" s="22"/>
      <c r="H192" s="22"/>
      <c r="I192" s="22"/>
      <c r="J192" s="22"/>
      <c r="K192" s="338"/>
    </row>
    <row r="193" spans="1:11" ht="12.5" thickBot="1">
      <c r="A193" s="334"/>
      <c r="B193" s="264">
        <v>149195</v>
      </c>
      <c r="C193" s="266">
        <v>149203</v>
      </c>
      <c r="D193" s="257">
        <v>149211</v>
      </c>
      <c r="E193" s="257">
        <v>149229</v>
      </c>
      <c r="F193" s="257"/>
      <c r="G193" s="257"/>
      <c r="H193" s="257"/>
      <c r="I193" s="257"/>
      <c r="J193" s="257"/>
      <c r="K193" s="339"/>
    </row>
    <row r="194" spans="1:11" ht="12.5" thickBot="1">
      <c r="A194" s="212"/>
      <c r="B194" s="258"/>
      <c r="C194" s="259"/>
      <c r="D194" s="260"/>
      <c r="E194" s="260"/>
      <c r="F194" s="260"/>
      <c r="G194" s="260"/>
      <c r="H194" s="260"/>
      <c r="I194" s="260"/>
      <c r="J194" s="261"/>
      <c r="K194" s="252"/>
    </row>
    <row r="195" spans="1:11" ht="12" customHeight="1">
      <c r="A195" s="334">
        <v>0</v>
      </c>
      <c r="B195" s="335" t="s">
        <v>646</v>
      </c>
      <c r="C195" s="336"/>
      <c r="D195" s="336"/>
      <c r="E195" s="336"/>
      <c r="F195" s="336"/>
      <c r="G195" s="336"/>
      <c r="H195" s="336"/>
      <c r="I195" s="336"/>
      <c r="J195" s="336"/>
      <c r="K195" s="337" t="s">
        <v>2007</v>
      </c>
    </row>
    <row r="196" spans="1:11">
      <c r="A196" s="334"/>
      <c r="B196" s="263">
        <v>0.8</v>
      </c>
      <c r="C196" s="21">
        <v>1.1000000000000001</v>
      </c>
      <c r="D196" s="22">
        <v>1.3</v>
      </c>
      <c r="E196" s="22">
        <v>1.5</v>
      </c>
      <c r="F196" s="22">
        <v>1.7</v>
      </c>
      <c r="G196" s="22">
        <v>2</v>
      </c>
      <c r="H196" s="22">
        <v>2.5</v>
      </c>
      <c r="I196" s="22">
        <v>3</v>
      </c>
      <c r="J196" s="22"/>
      <c r="K196" s="338"/>
    </row>
    <row r="197" spans="1:11" ht="12.5" thickBot="1">
      <c r="A197" s="334"/>
      <c r="B197" s="264">
        <v>132092</v>
      </c>
      <c r="C197" s="266">
        <v>132100</v>
      </c>
      <c r="D197" s="257">
        <v>132118</v>
      </c>
      <c r="E197" s="257">
        <v>132126</v>
      </c>
      <c r="F197" s="257">
        <v>132134</v>
      </c>
      <c r="G197" s="257">
        <v>132142</v>
      </c>
      <c r="H197" s="257">
        <v>153486</v>
      </c>
      <c r="I197" s="257">
        <v>153494</v>
      </c>
      <c r="J197" s="257"/>
      <c r="K197" s="339"/>
    </row>
    <row r="198" spans="1:11" ht="12" customHeight="1">
      <c r="A198" s="334">
        <v>0</v>
      </c>
      <c r="B198" s="335" t="s">
        <v>684</v>
      </c>
      <c r="C198" s="336"/>
      <c r="D198" s="336"/>
      <c r="E198" s="336"/>
      <c r="F198" s="336"/>
      <c r="G198" s="336"/>
      <c r="H198" s="336"/>
      <c r="I198" s="336"/>
      <c r="J198" s="336"/>
      <c r="K198" s="337" t="s">
        <v>2007</v>
      </c>
    </row>
    <row r="199" spans="1:11">
      <c r="A199" s="334"/>
      <c r="B199" s="263">
        <v>0.8</v>
      </c>
      <c r="C199" s="21">
        <v>1.1000000000000001</v>
      </c>
      <c r="D199" s="22">
        <v>1.3</v>
      </c>
      <c r="E199" s="22">
        <v>1.5</v>
      </c>
      <c r="F199" s="22">
        <v>1.7</v>
      </c>
      <c r="G199" s="22">
        <v>2</v>
      </c>
      <c r="H199" s="22">
        <v>2.5</v>
      </c>
      <c r="I199" s="22">
        <v>3</v>
      </c>
      <c r="J199" s="22"/>
      <c r="K199" s="338"/>
    </row>
    <row r="200" spans="1:11" ht="12.5" thickBot="1">
      <c r="A200" s="334"/>
      <c r="B200" s="264">
        <v>132159</v>
      </c>
      <c r="C200" s="266">
        <v>132167</v>
      </c>
      <c r="D200" s="257">
        <v>132175</v>
      </c>
      <c r="E200" s="257">
        <v>132183</v>
      </c>
      <c r="F200" s="257">
        <v>132191</v>
      </c>
      <c r="G200" s="257">
        <v>132209</v>
      </c>
      <c r="H200" s="257">
        <v>153528</v>
      </c>
      <c r="I200" s="257">
        <v>153536</v>
      </c>
      <c r="J200" s="257"/>
      <c r="K200" s="339"/>
    </row>
    <row r="201" spans="1:11" ht="12" customHeight="1">
      <c r="A201" s="334">
        <v>0</v>
      </c>
      <c r="B201" s="335" t="s">
        <v>684</v>
      </c>
      <c r="C201" s="336"/>
      <c r="D201" s="336"/>
      <c r="E201" s="336"/>
      <c r="F201" s="336"/>
      <c r="G201" s="336"/>
      <c r="H201" s="336"/>
      <c r="I201" s="336"/>
      <c r="J201" s="336"/>
      <c r="K201" s="337" t="s">
        <v>2007</v>
      </c>
    </row>
    <row r="202" spans="1:11">
      <c r="A202" s="334"/>
      <c r="B202" s="263">
        <v>4</v>
      </c>
      <c r="C202" s="21">
        <v>5</v>
      </c>
      <c r="D202" s="22"/>
      <c r="E202" s="22"/>
      <c r="F202" s="22"/>
      <c r="G202" s="22"/>
      <c r="H202" s="22"/>
      <c r="I202" s="22"/>
      <c r="J202" s="22"/>
      <c r="K202" s="338"/>
    </row>
    <row r="203" spans="1:11" ht="12.5" thickBot="1">
      <c r="A203" s="334"/>
      <c r="B203" s="264">
        <v>154377</v>
      </c>
      <c r="C203" s="266">
        <v>154385</v>
      </c>
      <c r="D203" s="257"/>
      <c r="E203" s="257"/>
      <c r="F203" s="257"/>
      <c r="G203" s="257"/>
      <c r="H203" s="257"/>
      <c r="I203" s="257"/>
      <c r="J203" s="257"/>
      <c r="K203" s="339"/>
    </row>
    <row r="204" spans="1:11" ht="12" customHeight="1">
      <c r="A204" s="334">
        <v>0</v>
      </c>
      <c r="B204" s="335" t="s">
        <v>647</v>
      </c>
      <c r="C204" s="336"/>
      <c r="D204" s="336"/>
      <c r="E204" s="336"/>
      <c r="F204" s="336"/>
      <c r="G204" s="336"/>
      <c r="H204" s="336"/>
      <c r="I204" s="336"/>
      <c r="J204" s="336"/>
      <c r="K204" s="337" t="s">
        <v>2007</v>
      </c>
    </row>
    <row r="205" spans="1:11">
      <c r="A205" s="334"/>
      <c r="B205" s="263">
        <v>0.8</v>
      </c>
      <c r="C205" s="21">
        <v>1.1000000000000001</v>
      </c>
      <c r="D205" s="22">
        <v>1.3</v>
      </c>
      <c r="E205" s="22">
        <v>1.5</v>
      </c>
      <c r="F205" s="22">
        <v>1.7</v>
      </c>
      <c r="G205" s="22">
        <v>2</v>
      </c>
      <c r="H205" s="22"/>
      <c r="I205" s="22"/>
      <c r="J205" s="22"/>
      <c r="K205" s="338"/>
    </row>
    <row r="206" spans="1:11" ht="12.5" thickBot="1">
      <c r="A206" s="334"/>
      <c r="B206" s="264">
        <v>141903</v>
      </c>
      <c r="C206" s="266">
        <v>141911</v>
      </c>
      <c r="D206" s="257">
        <v>141929</v>
      </c>
      <c r="E206" s="257">
        <v>141937</v>
      </c>
      <c r="F206" s="257">
        <v>141945</v>
      </c>
      <c r="G206" s="257">
        <v>141952</v>
      </c>
      <c r="H206" s="257"/>
      <c r="I206" s="257"/>
      <c r="J206" s="257"/>
      <c r="K206" s="339"/>
    </row>
    <row r="207" spans="1:11" ht="12" customHeight="1">
      <c r="A207" s="334">
        <v>0</v>
      </c>
      <c r="B207" s="335" t="s">
        <v>685</v>
      </c>
      <c r="C207" s="336"/>
      <c r="D207" s="336"/>
      <c r="E207" s="336"/>
      <c r="F207" s="336"/>
      <c r="G207" s="336"/>
      <c r="H207" s="336"/>
      <c r="I207" s="336"/>
      <c r="J207" s="336"/>
      <c r="K207" s="337" t="s">
        <v>2007</v>
      </c>
    </row>
    <row r="208" spans="1:11">
      <c r="A208" s="334"/>
      <c r="B208" s="263">
        <v>0.8</v>
      </c>
      <c r="C208" s="21">
        <v>1.1000000000000001</v>
      </c>
      <c r="D208" s="22">
        <v>1.3</v>
      </c>
      <c r="E208" s="22">
        <v>1.5</v>
      </c>
      <c r="F208" s="22">
        <v>1.7</v>
      </c>
      <c r="G208" s="22">
        <v>2</v>
      </c>
      <c r="H208" s="22"/>
      <c r="I208" s="22"/>
      <c r="J208" s="22"/>
      <c r="K208" s="338"/>
    </row>
    <row r="209" spans="1:11" ht="12.5" thickBot="1">
      <c r="A209" s="334"/>
      <c r="B209" s="264">
        <v>141648</v>
      </c>
      <c r="C209" s="266">
        <v>141655</v>
      </c>
      <c r="D209" s="257">
        <v>141663</v>
      </c>
      <c r="E209" s="257">
        <v>141689</v>
      </c>
      <c r="F209" s="257">
        <v>141697</v>
      </c>
      <c r="G209" s="257">
        <v>141705</v>
      </c>
      <c r="H209" s="257"/>
      <c r="I209" s="257"/>
      <c r="J209" s="257"/>
      <c r="K209" s="339"/>
    </row>
    <row r="210" spans="1:11" ht="12" customHeight="1">
      <c r="A210" s="334">
        <v>0</v>
      </c>
      <c r="B210" s="335" t="s">
        <v>648</v>
      </c>
      <c r="C210" s="336"/>
      <c r="D210" s="336"/>
      <c r="E210" s="336"/>
      <c r="F210" s="336"/>
      <c r="G210" s="336"/>
      <c r="H210" s="336"/>
      <c r="I210" s="336"/>
      <c r="J210" s="336"/>
      <c r="K210" s="337" t="s">
        <v>2007</v>
      </c>
    </row>
    <row r="211" spans="1:11">
      <c r="A211" s="334"/>
      <c r="B211" s="263">
        <v>2.5</v>
      </c>
      <c r="C211" s="21">
        <v>3</v>
      </c>
      <c r="D211" s="22">
        <v>4</v>
      </c>
      <c r="E211" s="22"/>
      <c r="F211" s="22"/>
      <c r="G211" s="22"/>
      <c r="H211" s="22"/>
      <c r="I211" s="22"/>
      <c r="J211" s="22"/>
      <c r="K211" s="338"/>
    </row>
    <row r="212" spans="1:11" ht="12.5" thickBot="1">
      <c r="A212" s="334"/>
      <c r="B212" s="264">
        <v>154344</v>
      </c>
      <c r="C212" s="266">
        <v>154351</v>
      </c>
      <c r="D212" s="257">
        <v>154369</v>
      </c>
      <c r="E212" s="257"/>
      <c r="F212" s="257"/>
      <c r="G212" s="257"/>
      <c r="H212" s="257"/>
      <c r="I212" s="257"/>
      <c r="J212" s="257"/>
      <c r="K212" s="339"/>
    </row>
    <row r="213" spans="1:11" ht="12" customHeight="1">
      <c r="A213" s="334">
        <v>0</v>
      </c>
      <c r="B213" s="335" t="s">
        <v>686</v>
      </c>
      <c r="C213" s="336"/>
      <c r="D213" s="336"/>
      <c r="E213" s="336"/>
      <c r="F213" s="336"/>
      <c r="G213" s="336"/>
      <c r="H213" s="336"/>
      <c r="I213" s="336"/>
      <c r="J213" s="336"/>
      <c r="K213" s="337" t="s">
        <v>2007</v>
      </c>
    </row>
    <row r="214" spans="1:11">
      <c r="A214" s="334"/>
      <c r="B214" s="263">
        <v>2.5</v>
      </c>
      <c r="C214" s="21">
        <v>3</v>
      </c>
      <c r="D214" s="22">
        <v>4</v>
      </c>
      <c r="E214" s="22"/>
      <c r="F214" s="22"/>
      <c r="G214" s="22"/>
      <c r="H214" s="22"/>
      <c r="I214" s="22"/>
      <c r="J214" s="22"/>
      <c r="K214" s="338"/>
    </row>
    <row r="215" spans="1:11" ht="12.5" thickBot="1">
      <c r="A215" s="334"/>
      <c r="B215" s="264">
        <v>154393</v>
      </c>
      <c r="C215" s="266">
        <v>154401</v>
      </c>
      <c r="D215" s="257">
        <v>154419</v>
      </c>
      <c r="E215" s="257"/>
      <c r="F215" s="257"/>
      <c r="G215" s="257"/>
      <c r="H215" s="257"/>
      <c r="I215" s="257"/>
      <c r="J215" s="257"/>
      <c r="K215" s="339"/>
    </row>
    <row r="216" spans="1:11">
      <c r="A216" s="334">
        <v>0</v>
      </c>
      <c r="B216" s="335" t="s">
        <v>649</v>
      </c>
      <c r="C216" s="336"/>
      <c r="D216" s="336"/>
      <c r="E216" s="336"/>
      <c r="F216" s="336"/>
      <c r="G216" s="336"/>
      <c r="H216" s="336"/>
      <c r="I216" s="336"/>
      <c r="J216" s="336"/>
      <c r="K216" s="337" t="s">
        <v>2007</v>
      </c>
    </row>
    <row r="217" spans="1:11">
      <c r="A217" s="334"/>
      <c r="B217" s="263">
        <v>1.6</v>
      </c>
      <c r="C217" s="21"/>
      <c r="D217" s="22"/>
      <c r="E217" s="22"/>
      <c r="F217" s="22"/>
      <c r="G217" s="22"/>
      <c r="H217" s="22"/>
      <c r="I217" s="22"/>
      <c r="J217" s="22"/>
      <c r="K217" s="338"/>
    </row>
    <row r="218" spans="1:11" ht="12.5" thickBot="1">
      <c r="A218" s="334"/>
      <c r="B218" s="264">
        <v>161232</v>
      </c>
      <c r="C218" s="266"/>
      <c r="D218" s="257"/>
      <c r="E218" s="257"/>
      <c r="F218" s="257"/>
      <c r="G218" s="257"/>
      <c r="H218" s="257"/>
      <c r="I218" s="257"/>
      <c r="J218" s="257"/>
      <c r="K218" s="339"/>
    </row>
    <row r="219" spans="1:11" ht="12" customHeight="1">
      <c r="A219" s="334">
        <v>0</v>
      </c>
      <c r="B219" s="335" t="s">
        <v>630</v>
      </c>
      <c r="C219" s="336"/>
      <c r="D219" s="336"/>
      <c r="E219" s="336"/>
      <c r="F219" s="336"/>
      <c r="G219" s="336"/>
      <c r="H219" s="336"/>
      <c r="I219" s="336"/>
      <c r="J219" s="336"/>
      <c r="K219" s="337" t="s">
        <v>2007</v>
      </c>
    </row>
    <row r="220" spans="1:11" ht="12" customHeight="1">
      <c r="A220" s="334"/>
      <c r="B220" s="263">
        <v>0.8</v>
      </c>
      <c r="C220" s="21">
        <v>1</v>
      </c>
      <c r="D220" s="22">
        <v>1.2</v>
      </c>
      <c r="E220" s="22">
        <v>1.4</v>
      </c>
      <c r="F220" s="22">
        <v>1.6</v>
      </c>
      <c r="G220" s="22">
        <v>2</v>
      </c>
      <c r="H220" s="22"/>
      <c r="I220" s="22"/>
      <c r="J220" s="22"/>
      <c r="K220" s="338"/>
    </row>
    <row r="221" spans="1:11" ht="12.5" thickBot="1">
      <c r="A221" s="334"/>
      <c r="B221" s="264">
        <v>139196</v>
      </c>
      <c r="C221" s="266">
        <v>139204</v>
      </c>
      <c r="D221" s="257">
        <v>139212</v>
      </c>
      <c r="E221" s="257">
        <v>193664</v>
      </c>
      <c r="F221" s="257">
        <v>139220</v>
      </c>
      <c r="G221" s="257">
        <v>139238</v>
      </c>
      <c r="H221" s="257"/>
      <c r="I221" s="257"/>
      <c r="J221" s="257"/>
      <c r="K221" s="339"/>
    </row>
    <row r="222" spans="1:11" ht="12" customHeight="1">
      <c r="A222" s="334">
        <v>0</v>
      </c>
      <c r="B222" s="335" t="s">
        <v>672</v>
      </c>
      <c r="C222" s="336"/>
      <c r="D222" s="336"/>
      <c r="E222" s="336"/>
      <c r="F222" s="336"/>
      <c r="G222" s="336"/>
      <c r="H222" s="336"/>
      <c r="I222" s="336"/>
      <c r="J222" s="336"/>
      <c r="K222" s="337" t="s">
        <v>2007</v>
      </c>
    </row>
    <row r="223" spans="1:11">
      <c r="A223" s="334"/>
      <c r="B223" s="263">
        <v>0.8</v>
      </c>
      <c r="C223" s="21">
        <v>1</v>
      </c>
      <c r="D223" s="22">
        <v>1.2</v>
      </c>
      <c r="E223" s="22">
        <v>1.6</v>
      </c>
      <c r="F223" s="22">
        <v>2</v>
      </c>
      <c r="G223" s="22"/>
      <c r="H223" s="22"/>
      <c r="I223" s="22"/>
      <c r="J223" s="22"/>
      <c r="K223" s="338"/>
    </row>
    <row r="224" spans="1:11" ht="12.5" thickBot="1">
      <c r="A224" s="334"/>
      <c r="B224" s="264">
        <v>139253</v>
      </c>
      <c r="C224" s="266">
        <v>139261</v>
      </c>
      <c r="D224" s="257">
        <v>139279</v>
      </c>
      <c r="E224" s="257">
        <v>139287</v>
      </c>
      <c r="F224" s="257">
        <v>139295</v>
      </c>
      <c r="G224" s="257"/>
      <c r="H224" s="257"/>
      <c r="I224" s="257"/>
      <c r="J224" s="257"/>
      <c r="K224" s="339"/>
    </row>
    <row r="225" spans="1:11" ht="12" customHeight="1">
      <c r="A225" s="334">
        <v>0</v>
      </c>
      <c r="B225" s="335" t="s">
        <v>631</v>
      </c>
      <c r="C225" s="336"/>
      <c r="D225" s="336"/>
      <c r="E225" s="336"/>
      <c r="F225" s="336"/>
      <c r="G225" s="336"/>
      <c r="H225" s="336"/>
      <c r="I225" s="336"/>
      <c r="J225" s="336"/>
      <c r="K225" s="337" t="s">
        <v>2007</v>
      </c>
    </row>
    <row r="226" spans="1:11" ht="12" customHeight="1">
      <c r="A226" s="334"/>
      <c r="B226" s="263">
        <v>0.8</v>
      </c>
      <c r="C226" s="21">
        <v>1</v>
      </c>
      <c r="D226" s="22">
        <v>1.2</v>
      </c>
      <c r="E226" s="22">
        <v>1.6</v>
      </c>
      <c r="F226" s="22">
        <v>2</v>
      </c>
      <c r="G226" s="22"/>
      <c r="H226" s="22"/>
      <c r="I226" s="22"/>
      <c r="J226" s="22"/>
      <c r="K226" s="338"/>
    </row>
    <row r="227" spans="1:11" ht="12.5" thickBot="1">
      <c r="A227" s="334"/>
      <c r="B227" s="264">
        <v>141960</v>
      </c>
      <c r="C227" s="266">
        <v>141978</v>
      </c>
      <c r="D227" s="257">
        <v>141986</v>
      </c>
      <c r="E227" s="257">
        <v>142000</v>
      </c>
      <c r="F227" s="257">
        <v>142018</v>
      </c>
      <c r="G227" s="257"/>
      <c r="H227" s="257"/>
      <c r="I227" s="257"/>
      <c r="J227" s="257"/>
      <c r="K227" s="339"/>
    </row>
    <row r="228" spans="1:11" ht="12" customHeight="1">
      <c r="A228" s="334">
        <v>0</v>
      </c>
      <c r="B228" s="335" t="s">
        <v>673</v>
      </c>
      <c r="C228" s="336"/>
      <c r="D228" s="336"/>
      <c r="E228" s="336"/>
      <c r="F228" s="336"/>
      <c r="G228" s="336"/>
      <c r="H228" s="336"/>
      <c r="I228" s="336"/>
      <c r="J228" s="336"/>
      <c r="K228" s="337" t="s">
        <v>2007</v>
      </c>
    </row>
    <row r="229" spans="1:11" ht="12" customHeight="1">
      <c r="A229" s="334"/>
      <c r="B229" s="263">
        <v>0.8</v>
      </c>
      <c r="C229" s="21">
        <v>1</v>
      </c>
      <c r="D229" s="22">
        <v>1.2</v>
      </c>
      <c r="E229" s="22">
        <v>1.6</v>
      </c>
      <c r="F229" s="22">
        <v>2</v>
      </c>
      <c r="G229" s="22"/>
      <c r="H229" s="22"/>
      <c r="I229" s="22"/>
      <c r="J229" s="22"/>
      <c r="K229" s="338"/>
    </row>
    <row r="230" spans="1:11" ht="12" customHeight="1" thickBot="1">
      <c r="A230" s="334"/>
      <c r="B230" s="264">
        <v>141762</v>
      </c>
      <c r="C230" s="266">
        <v>141770</v>
      </c>
      <c r="D230" s="257">
        <v>141804</v>
      </c>
      <c r="E230" s="257">
        <v>141812</v>
      </c>
      <c r="F230" s="257">
        <v>141838</v>
      </c>
      <c r="G230" s="257"/>
      <c r="H230" s="257"/>
      <c r="I230" s="257"/>
      <c r="J230" s="257"/>
      <c r="K230" s="339"/>
    </row>
    <row r="231" spans="1:11" ht="12" customHeight="1" thickBot="1">
      <c r="A231" s="212"/>
      <c r="B231" s="258"/>
      <c r="C231" s="259"/>
      <c r="D231" s="260"/>
      <c r="E231" s="260"/>
      <c r="F231" s="260"/>
      <c r="G231" s="260"/>
      <c r="H231" s="260"/>
      <c r="I231" s="260"/>
      <c r="J231" s="261"/>
      <c r="K231" s="252"/>
    </row>
    <row r="232" spans="1:11" ht="12" customHeight="1">
      <c r="A232" s="334">
        <v>0</v>
      </c>
      <c r="B232" s="335" t="s">
        <v>645</v>
      </c>
      <c r="C232" s="336"/>
      <c r="D232" s="336"/>
      <c r="E232" s="336"/>
      <c r="F232" s="336"/>
      <c r="G232" s="336"/>
      <c r="H232" s="336"/>
      <c r="I232" s="336"/>
      <c r="J232" s="336"/>
      <c r="K232" s="337" t="s">
        <v>2007</v>
      </c>
    </row>
    <row r="233" spans="1:11" ht="12" customHeight="1">
      <c r="A233" s="334"/>
      <c r="B233" s="263">
        <v>1.3</v>
      </c>
      <c r="C233" s="21">
        <v>1.6</v>
      </c>
      <c r="D233" s="22">
        <v>1.8</v>
      </c>
      <c r="E233" s="22">
        <v>2</v>
      </c>
      <c r="F233" s="22"/>
      <c r="G233" s="22"/>
      <c r="H233" s="22"/>
      <c r="I233" s="22"/>
      <c r="J233" s="22"/>
      <c r="K233" s="338"/>
    </row>
    <row r="234" spans="1:11" ht="12" customHeight="1" thickBot="1">
      <c r="A234" s="334"/>
      <c r="B234" s="264">
        <v>161034</v>
      </c>
      <c r="C234" s="266">
        <v>151266</v>
      </c>
      <c r="D234" s="257">
        <v>151274</v>
      </c>
      <c r="E234" s="257">
        <v>153353</v>
      </c>
      <c r="F234" s="257"/>
      <c r="G234" s="257"/>
      <c r="H234" s="257"/>
      <c r="I234" s="257"/>
      <c r="J234" s="257"/>
      <c r="K234" s="339"/>
    </row>
    <row r="235" spans="1:11" ht="12" customHeight="1">
      <c r="A235" s="334">
        <v>0</v>
      </c>
      <c r="B235" s="335" t="s">
        <v>683</v>
      </c>
      <c r="C235" s="336"/>
      <c r="D235" s="336"/>
      <c r="E235" s="336"/>
      <c r="F235" s="336"/>
      <c r="G235" s="336"/>
      <c r="H235" s="336"/>
      <c r="I235" s="336"/>
      <c r="J235" s="336"/>
      <c r="K235" s="337" t="s">
        <v>2007</v>
      </c>
    </row>
    <row r="236" spans="1:11" ht="12" customHeight="1">
      <c r="A236" s="334"/>
      <c r="B236" s="263">
        <v>1.6</v>
      </c>
      <c r="C236" s="21">
        <v>1.8</v>
      </c>
      <c r="D236" s="22">
        <v>2</v>
      </c>
      <c r="E236" s="22"/>
      <c r="F236" s="22"/>
      <c r="G236" s="22"/>
      <c r="H236" s="22"/>
      <c r="I236" s="22"/>
      <c r="J236" s="22"/>
      <c r="K236" s="338"/>
    </row>
    <row r="237" spans="1:11" ht="12" customHeight="1" thickBot="1">
      <c r="A237" s="334"/>
      <c r="B237" s="264">
        <v>151613</v>
      </c>
      <c r="C237" s="266">
        <v>151621</v>
      </c>
      <c r="D237" s="257">
        <v>153379</v>
      </c>
      <c r="E237" s="257"/>
      <c r="F237" s="257"/>
      <c r="G237" s="257"/>
      <c r="H237" s="257"/>
      <c r="I237" s="257"/>
      <c r="J237" s="257"/>
      <c r="K237" s="339"/>
    </row>
    <row r="238" spans="1:11" ht="12" customHeight="1" thickBot="1">
      <c r="A238" s="212"/>
      <c r="B238" s="258"/>
      <c r="C238" s="259"/>
      <c r="D238" s="260"/>
      <c r="E238" s="260"/>
      <c r="F238" s="260"/>
      <c r="G238" s="260"/>
      <c r="H238" s="260"/>
      <c r="I238" s="260"/>
      <c r="J238" s="261"/>
      <c r="K238" s="252"/>
    </row>
    <row r="239" spans="1:11" ht="12" customHeight="1">
      <c r="A239" s="334">
        <v>0</v>
      </c>
      <c r="B239" s="335" t="s">
        <v>650</v>
      </c>
      <c r="C239" s="336"/>
      <c r="D239" s="336"/>
      <c r="E239" s="336"/>
      <c r="F239" s="336"/>
      <c r="G239" s="336"/>
      <c r="H239" s="336"/>
      <c r="I239" s="336"/>
      <c r="J239" s="336"/>
      <c r="K239" s="337" t="s">
        <v>2007</v>
      </c>
    </row>
    <row r="240" spans="1:11" ht="12" customHeight="1">
      <c r="A240" s="334"/>
      <c r="B240" s="263" t="s">
        <v>3880</v>
      </c>
      <c r="C240" s="21">
        <v>1.4</v>
      </c>
      <c r="D240" s="22">
        <v>1.6</v>
      </c>
      <c r="E240" s="22">
        <v>1.8</v>
      </c>
      <c r="F240" s="22">
        <v>2</v>
      </c>
      <c r="G240" s="22" t="s">
        <v>3881</v>
      </c>
      <c r="H240" s="22"/>
      <c r="I240" s="22"/>
      <c r="J240" s="22"/>
      <c r="K240" s="338"/>
    </row>
    <row r="241" spans="1:11" ht="12" customHeight="1" thickBot="1">
      <c r="A241" s="334"/>
      <c r="B241" s="264">
        <v>182592</v>
      </c>
      <c r="C241" s="266">
        <v>146969</v>
      </c>
      <c r="D241" s="257">
        <v>145193</v>
      </c>
      <c r="E241" s="257">
        <v>145201</v>
      </c>
      <c r="F241" s="257">
        <v>145219</v>
      </c>
      <c r="G241" s="257">
        <v>145185</v>
      </c>
      <c r="H241" s="257"/>
      <c r="I241" s="257"/>
      <c r="J241" s="257"/>
      <c r="K241" s="339"/>
    </row>
    <row r="242" spans="1:11" ht="12" customHeight="1">
      <c r="A242" s="334">
        <v>0</v>
      </c>
      <c r="B242" s="335" t="s">
        <v>651</v>
      </c>
      <c r="C242" s="336"/>
      <c r="D242" s="336"/>
      <c r="E242" s="336"/>
      <c r="F242" s="336"/>
      <c r="G242" s="336"/>
      <c r="H242" s="336"/>
      <c r="I242" s="336"/>
      <c r="J242" s="336"/>
      <c r="K242" s="337" t="s">
        <v>2007</v>
      </c>
    </row>
    <row r="243" spans="1:11" ht="12" customHeight="1">
      <c r="A243" s="334"/>
      <c r="B243" s="263">
        <v>1.4</v>
      </c>
      <c r="C243" s="21">
        <v>1.6</v>
      </c>
      <c r="D243" s="22">
        <v>1.8</v>
      </c>
      <c r="E243" s="22">
        <v>2</v>
      </c>
      <c r="F243" s="22" t="s">
        <v>3881</v>
      </c>
      <c r="G243" s="22"/>
      <c r="H243" s="22"/>
      <c r="I243" s="22"/>
      <c r="J243" s="22"/>
      <c r="K243" s="338"/>
    </row>
    <row r="244" spans="1:11" ht="12" customHeight="1" thickBot="1">
      <c r="A244" s="334"/>
      <c r="B244" s="264">
        <v>153023</v>
      </c>
      <c r="C244" s="266">
        <v>146134</v>
      </c>
      <c r="D244" s="257">
        <v>146142</v>
      </c>
      <c r="E244" s="257">
        <v>147421</v>
      </c>
      <c r="F244" s="257">
        <v>146217</v>
      </c>
      <c r="G244" s="257"/>
      <c r="H244" s="257"/>
      <c r="I244" s="257"/>
      <c r="J244" s="257"/>
      <c r="K244" s="339"/>
    </row>
    <row r="245" spans="1:11" ht="12" customHeight="1">
      <c r="A245" s="334">
        <v>0</v>
      </c>
      <c r="B245" s="335" t="s">
        <v>1896</v>
      </c>
      <c r="C245" s="336"/>
      <c r="D245" s="336"/>
      <c r="E245" s="336"/>
      <c r="F245" s="336"/>
      <c r="G245" s="336"/>
      <c r="H245" s="336"/>
      <c r="I245" s="336"/>
      <c r="J245" s="336"/>
      <c r="K245" s="337" t="s">
        <v>2007</v>
      </c>
    </row>
    <row r="246" spans="1:11" ht="12" customHeight="1">
      <c r="A246" s="334"/>
      <c r="B246" s="22">
        <v>1.8</v>
      </c>
      <c r="C246" s="21"/>
      <c r="D246" s="21"/>
      <c r="E246" s="22"/>
      <c r="F246" s="22"/>
      <c r="G246" s="22"/>
      <c r="H246" s="22"/>
      <c r="I246" s="22"/>
      <c r="J246" s="22"/>
      <c r="K246" s="338"/>
    </row>
    <row r="247" spans="1:11" ht="12" customHeight="1" thickBot="1">
      <c r="A247" s="334"/>
      <c r="B247" s="257">
        <v>175182</v>
      </c>
      <c r="C247" s="266"/>
      <c r="D247" s="266"/>
      <c r="E247" s="257"/>
      <c r="F247" s="257"/>
      <c r="G247" s="257"/>
      <c r="H247" s="257"/>
      <c r="I247" s="257"/>
      <c r="J247" s="257"/>
      <c r="K247" s="339"/>
    </row>
    <row r="248" spans="1:11" ht="12" customHeight="1">
      <c r="A248" s="334">
        <v>0</v>
      </c>
      <c r="B248" s="335" t="s">
        <v>687</v>
      </c>
      <c r="C248" s="336"/>
      <c r="D248" s="336"/>
      <c r="E248" s="336"/>
      <c r="F248" s="336"/>
      <c r="G248" s="336"/>
      <c r="H248" s="336"/>
      <c r="I248" s="336"/>
      <c r="J248" s="336"/>
      <c r="K248" s="337" t="s">
        <v>2007</v>
      </c>
    </row>
    <row r="249" spans="1:11" ht="12" customHeight="1">
      <c r="A249" s="334"/>
      <c r="B249" s="263">
        <v>1.4</v>
      </c>
      <c r="C249" s="21">
        <v>1.6</v>
      </c>
      <c r="D249" s="22">
        <v>1.8</v>
      </c>
      <c r="E249" s="22">
        <v>2</v>
      </c>
      <c r="F249" s="22" t="s">
        <v>3883</v>
      </c>
      <c r="G249" s="22"/>
      <c r="H249" s="22"/>
      <c r="I249" s="22"/>
      <c r="J249" s="22"/>
      <c r="K249" s="338"/>
    </row>
    <row r="250" spans="1:11" ht="12" customHeight="1" thickBot="1">
      <c r="A250" s="334"/>
      <c r="B250" s="264">
        <v>146977</v>
      </c>
      <c r="C250" s="266">
        <v>145250</v>
      </c>
      <c r="D250" s="257">
        <v>145268</v>
      </c>
      <c r="E250" s="257">
        <v>145276</v>
      </c>
      <c r="F250" s="257">
        <v>145284</v>
      </c>
      <c r="G250" s="257"/>
      <c r="H250" s="257"/>
      <c r="I250" s="257"/>
      <c r="J250" s="257"/>
      <c r="K250" s="339"/>
    </row>
    <row r="251" spans="1:11" ht="12" customHeight="1">
      <c r="A251" s="334">
        <v>0</v>
      </c>
      <c r="B251" s="335" t="s">
        <v>632</v>
      </c>
      <c r="C251" s="336"/>
      <c r="D251" s="336"/>
      <c r="E251" s="336"/>
      <c r="F251" s="336"/>
      <c r="G251" s="336"/>
      <c r="H251" s="336"/>
      <c r="I251" s="336"/>
      <c r="J251" s="336"/>
      <c r="K251" s="337" t="s">
        <v>2007</v>
      </c>
    </row>
    <row r="252" spans="1:11" ht="12" customHeight="1">
      <c r="A252" s="334"/>
      <c r="B252" s="263">
        <v>1.4</v>
      </c>
      <c r="C252" s="21">
        <v>1.7</v>
      </c>
      <c r="D252" s="22">
        <v>1.9</v>
      </c>
      <c r="E252" s="22">
        <v>2.1</v>
      </c>
      <c r="F252" s="22"/>
      <c r="G252" s="22"/>
      <c r="H252" s="22"/>
      <c r="I252" s="22"/>
      <c r="J252" s="22"/>
      <c r="K252" s="338"/>
    </row>
    <row r="253" spans="1:11" ht="12.5" thickBot="1">
      <c r="A253" s="334"/>
      <c r="B253" s="264">
        <v>146373</v>
      </c>
      <c r="C253" s="266">
        <v>145722</v>
      </c>
      <c r="D253" s="257">
        <v>145730</v>
      </c>
      <c r="E253" s="257">
        <v>145748</v>
      </c>
      <c r="F253" s="257"/>
      <c r="G253" s="257"/>
      <c r="H253" s="257"/>
      <c r="I253" s="257"/>
      <c r="J253" s="257"/>
      <c r="K253" s="339"/>
    </row>
    <row r="254" spans="1:11" ht="12" customHeight="1">
      <c r="A254" s="334">
        <v>0</v>
      </c>
      <c r="B254" s="335" t="s">
        <v>633</v>
      </c>
      <c r="C254" s="336"/>
      <c r="D254" s="336"/>
      <c r="E254" s="336"/>
      <c r="F254" s="336"/>
      <c r="G254" s="336"/>
      <c r="H254" s="336"/>
      <c r="I254" s="336"/>
      <c r="J254" s="336"/>
      <c r="K254" s="337" t="s">
        <v>2007</v>
      </c>
    </row>
    <row r="255" spans="1:11" ht="12" customHeight="1">
      <c r="A255" s="334"/>
      <c r="B255" s="263">
        <v>1.4</v>
      </c>
      <c r="C255" s="21">
        <v>1.7</v>
      </c>
      <c r="D255" s="22">
        <v>1.9</v>
      </c>
      <c r="E255" s="22">
        <v>2.1</v>
      </c>
      <c r="F255" s="22"/>
      <c r="G255" s="22"/>
      <c r="H255" s="22"/>
      <c r="I255" s="22"/>
      <c r="J255" s="22"/>
      <c r="K255" s="338"/>
    </row>
    <row r="256" spans="1:11" ht="12.5" thickBot="1">
      <c r="A256" s="334"/>
      <c r="B256" s="264">
        <v>147447</v>
      </c>
      <c r="C256" s="266">
        <v>146175</v>
      </c>
      <c r="D256" s="257">
        <v>146183</v>
      </c>
      <c r="E256" s="257">
        <v>147454</v>
      </c>
      <c r="F256" s="257"/>
      <c r="G256" s="257"/>
      <c r="H256" s="257"/>
      <c r="I256" s="257"/>
      <c r="J256" s="257"/>
      <c r="K256" s="339"/>
    </row>
    <row r="257" spans="1:11" ht="12" customHeight="1">
      <c r="A257" s="334">
        <v>0</v>
      </c>
      <c r="B257" s="335" t="s">
        <v>674</v>
      </c>
      <c r="C257" s="336"/>
      <c r="D257" s="336"/>
      <c r="E257" s="336"/>
      <c r="F257" s="336"/>
      <c r="G257" s="336"/>
      <c r="H257" s="336"/>
      <c r="I257" s="336"/>
      <c r="J257" s="336"/>
      <c r="K257" s="337" t="s">
        <v>2007</v>
      </c>
    </row>
    <row r="258" spans="1:11">
      <c r="A258" s="334"/>
      <c r="B258" s="263">
        <v>1.4</v>
      </c>
      <c r="C258" s="21">
        <v>1.7</v>
      </c>
      <c r="D258" s="22">
        <v>1.9</v>
      </c>
      <c r="E258" s="22">
        <v>2.1</v>
      </c>
      <c r="F258" s="22"/>
      <c r="G258" s="22"/>
      <c r="H258" s="22"/>
      <c r="I258" s="22"/>
      <c r="J258" s="22"/>
      <c r="K258" s="338"/>
    </row>
    <row r="259" spans="1:11" ht="12.5" thickBot="1">
      <c r="A259" s="334"/>
      <c r="B259" s="264">
        <v>146381</v>
      </c>
      <c r="C259" s="266">
        <v>145417</v>
      </c>
      <c r="D259" s="257">
        <v>145425</v>
      </c>
      <c r="E259" s="257">
        <v>145433</v>
      </c>
      <c r="F259" s="257"/>
      <c r="G259" s="257"/>
      <c r="H259" s="257"/>
      <c r="I259" s="257"/>
      <c r="J259" s="257"/>
      <c r="K259" s="339"/>
    </row>
    <row r="260" spans="1:11" ht="12.5" thickBot="1">
      <c r="A260" s="212"/>
      <c r="B260" s="258"/>
      <c r="C260" s="259"/>
      <c r="D260" s="260"/>
      <c r="E260" s="260"/>
      <c r="F260" s="260"/>
      <c r="G260" s="260"/>
      <c r="H260" s="260"/>
      <c r="I260" s="260"/>
      <c r="J260" s="261"/>
      <c r="K260" s="252"/>
    </row>
    <row r="261" spans="1:11" ht="12" customHeight="1">
      <c r="A261" s="334">
        <v>0</v>
      </c>
      <c r="B261" s="335" t="s">
        <v>652</v>
      </c>
      <c r="C261" s="336"/>
      <c r="D261" s="336"/>
      <c r="E261" s="336"/>
      <c r="F261" s="336"/>
      <c r="G261" s="336"/>
      <c r="H261" s="336"/>
      <c r="I261" s="336"/>
      <c r="J261" s="336"/>
      <c r="K261" s="337" t="s">
        <v>2007</v>
      </c>
    </row>
    <row r="262" spans="1:11">
      <c r="A262" s="334"/>
      <c r="B262" s="263">
        <v>0.5</v>
      </c>
      <c r="C262" s="21">
        <v>1.4</v>
      </c>
      <c r="D262" s="22">
        <v>1.6</v>
      </c>
      <c r="E262" s="22" t="s">
        <v>3874</v>
      </c>
      <c r="F262" s="22" t="s">
        <v>3875</v>
      </c>
      <c r="G262" s="22" t="s">
        <v>3876</v>
      </c>
      <c r="H262" s="22"/>
      <c r="I262" s="22"/>
      <c r="J262" s="22"/>
      <c r="K262" s="338"/>
    </row>
    <row r="263" spans="1:11" ht="12.5" thickBot="1">
      <c r="A263" s="334"/>
      <c r="B263" s="264">
        <v>202416</v>
      </c>
      <c r="C263" s="266">
        <v>198234</v>
      </c>
      <c r="D263" s="257">
        <v>198242</v>
      </c>
      <c r="E263" s="257">
        <v>198200</v>
      </c>
      <c r="F263" s="257">
        <v>198218</v>
      </c>
      <c r="G263" s="257">
        <v>198226</v>
      </c>
      <c r="H263" s="257"/>
      <c r="I263" s="257"/>
      <c r="J263" s="257"/>
      <c r="K263" s="339"/>
    </row>
    <row r="264" spans="1:11" ht="12" customHeight="1">
      <c r="A264" s="334">
        <v>0</v>
      </c>
      <c r="B264" s="335" t="s">
        <v>653</v>
      </c>
      <c r="C264" s="336"/>
      <c r="D264" s="336"/>
      <c r="E264" s="336"/>
      <c r="F264" s="336"/>
      <c r="G264" s="336"/>
      <c r="H264" s="336"/>
      <c r="I264" s="336"/>
      <c r="J264" s="336"/>
      <c r="K264" s="337" t="s">
        <v>2007</v>
      </c>
    </row>
    <row r="265" spans="1:11">
      <c r="A265" s="334"/>
      <c r="B265" s="263" t="s">
        <v>3874</v>
      </c>
      <c r="C265" s="21" t="s">
        <v>3875</v>
      </c>
      <c r="D265" s="22" t="s">
        <v>3876</v>
      </c>
      <c r="E265" s="22"/>
      <c r="F265" s="22"/>
      <c r="G265" s="22"/>
      <c r="H265" s="22"/>
      <c r="I265" s="22"/>
      <c r="J265" s="22"/>
      <c r="K265" s="338"/>
    </row>
    <row r="266" spans="1:11" ht="12.5" thickBot="1">
      <c r="A266" s="334"/>
      <c r="B266" s="264">
        <v>202390</v>
      </c>
      <c r="C266" s="266">
        <v>198358</v>
      </c>
      <c r="D266" s="257">
        <v>198366</v>
      </c>
      <c r="E266" s="257"/>
      <c r="F266" s="257"/>
      <c r="G266" s="257"/>
      <c r="H266" s="257"/>
      <c r="I266" s="257"/>
      <c r="J266" s="257"/>
      <c r="K266" s="339"/>
    </row>
    <row r="267" spans="1:11" ht="12" customHeight="1">
      <c r="A267" s="334">
        <v>0</v>
      </c>
      <c r="B267" s="335" t="s">
        <v>688</v>
      </c>
      <c r="C267" s="336"/>
      <c r="D267" s="336"/>
      <c r="E267" s="336"/>
      <c r="F267" s="336"/>
      <c r="G267" s="336"/>
      <c r="H267" s="336"/>
      <c r="I267" s="336"/>
      <c r="J267" s="336"/>
      <c r="K267" s="337" t="s">
        <v>2007</v>
      </c>
    </row>
    <row r="268" spans="1:11">
      <c r="A268" s="334"/>
      <c r="B268" s="263">
        <v>0.5</v>
      </c>
      <c r="C268" s="21">
        <v>1.4</v>
      </c>
      <c r="D268" s="22">
        <v>1.6</v>
      </c>
      <c r="E268" s="22" t="s">
        <v>3874</v>
      </c>
      <c r="F268" s="22" t="s">
        <v>3875</v>
      </c>
      <c r="G268" s="22" t="s">
        <v>3876</v>
      </c>
      <c r="H268" s="22"/>
      <c r="I268" s="22"/>
      <c r="J268" s="22"/>
      <c r="K268" s="338"/>
    </row>
    <row r="269" spans="1:11" ht="12.5" thickBot="1">
      <c r="A269" s="334"/>
      <c r="B269" s="264">
        <v>202408</v>
      </c>
      <c r="C269" s="266">
        <v>201319</v>
      </c>
      <c r="D269" s="257">
        <v>201327</v>
      </c>
      <c r="E269" s="257">
        <v>201285</v>
      </c>
      <c r="F269" s="257">
        <v>201293</v>
      </c>
      <c r="G269" s="257">
        <v>201301</v>
      </c>
      <c r="H269" s="257"/>
      <c r="I269" s="257"/>
      <c r="J269" s="257"/>
      <c r="K269" s="339"/>
    </row>
    <row r="270" spans="1:11" ht="12" customHeight="1">
      <c r="A270" s="334">
        <v>0</v>
      </c>
      <c r="B270" s="335" t="s">
        <v>634</v>
      </c>
      <c r="C270" s="336"/>
      <c r="D270" s="336"/>
      <c r="E270" s="336"/>
      <c r="F270" s="336"/>
      <c r="G270" s="336"/>
      <c r="H270" s="336"/>
      <c r="I270" s="336"/>
      <c r="J270" s="336"/>
      <c r="K270" s="337" t="s">
        <v>2007</v>
      </c>
    </row>
    <row r="271" spans="1:11" ht="12" customHeight="1">
      <c r="A271" s="334"/>
      <c r="B271" s="263">
        <v>0.3</v>
      </c>
      <c r="C271" s="21">
        <v>0.5</v>
      </c>
      <c r="D271" s="22">
        <v>0.8</v>
      </c>
      <c r="E271" s="22">
        <v>1</v>
      </c>
      <c r="F271" s="22">
        <v>1.1000000000000001</v>
      </c>
      <c r="G271" s="22" t="s">
        <v>3874</v>
      </c>
      <c r="H271" s="22" t="s">
        <v>3875</v>
      </c>
      <c r="I271" s="22" t="s">
        <v>3876</v>
      </c>
      <c r="J271" s="22" t="s">
        <v>3877</v>
      </c>
      <c r="K271" s="338"/>
    </row>
    <row r="272" spans="1:11" ht="12.5" thickBot="1">
      <c r="A272" s="334"/>
      <c r="B272" s="264">
        <v>197970</v>
      </c>
      <c r="C272" s="266">
        <v>197988</v>
      </c>
      <c r="D272" s="257">
        <v>197996</v>
      </c>
      <c r="E272" s="257">
        <v>198002</v>
      </c>
      <c r="F272" s="257">
        <v>198010</v>
      </c>
      <c r="G272" s="257">
        <v>198069</v>
      </c>
      <c r="H272" s="257">
        <v>198077</v>
      </c>
      <c r="I272" s="257">
        <v>198085</v>
      </c>
      <c r="J272" s="257">
        <v>198093</v>
      </c>
      <c r="K272" s="339"/>
    </row>
    <row r="273" spans="1:11" ht="12" customHeight="1">
      <c r="A273" s="334">
        <v>0</v>
      </c>
      <c r="B273" s="335" t="s">
        <v>635</v>
      </c>
      <c r="C273" s="336"/>
      <c r="D273" s="336"/>
      <c r="E273" s="336"/>
      <c r="F273" s="336"/>
      <c r="G273" s="336"/>
      <c r="H273" s="336"/>
      <c r="I273" s="336"/>
      <c r="J273" s="336"/>
      <c r="K273" s="337" t="s">
        <v>2007</v>
      </c>
    </row>
    <row r="274" spans="1:11" ht="12" customHeight="1">
      <c r="A274" s="334"/>
      <c r="B274" s="263" t="s">
        <v>3874</v>
      </c>
      <c r="C274" s="21" t="s">
        <v>3875</v>
      </c>
      <c r="D274" s="22" t="s">
        <v>3876</v>
      </c>
      <c r="E274" s="22" t="s">
        <v>3877</v>
      </c>
      <c r="F274" s="22"/>
      <c r="G274" s="22"/>
      <c r="H274" s="22"/>
      <c r="I274" s="22"/>
      <c r="J274" s="22"/>
      <c r="K274" s="338"/>
    </row>
    <row r="275" spans="1:11" ht="12.5" thickBot="1">
      <c r="A275" s="334"/>
      <c r="B275" s="264">
        <v>198168</v>
      </c>
      <c r="C275" s="266">
        <v>198176</v>
      </c>
      <c r="D275" s="257">
        <v>198184</v>
      </c>
      <c r="E275" s="257">
        <v>198192</v>
      </c>
      <c r="F275" s="257"/>
      <c r="G275" s="257"/>
      <c r="H275" s="257"/>
      <c r="I275" s="257"/>
      <c r="J275" s="257"/>
      <c r="K275" s="339"/>
    </row>
    <row r="276" spans="1:11" ht="12" customHeight="1">
      <c r="A276" s="334">
        <v>0</v>
      </c>
      <c r="B276" s="335" t="s">
        <v>675</v>
      </c>
      <c r="C276" s="336"/>
      <c r="D276" s="336"/>
      <c r="E276" s="336"/>
      <c r="F276" s="336"/>
      <c r="G276" s="336"/>
      <c r="H276" s="336"/>
      <c r="I276" s="336"/>
      <c r="J276" s="336"/>
      <c r="K276" s="337" t="s">
        <v>2007</v>
      </c>
    </row>
    <row r="277" spans="1:11">
      <c r="A277" s="334"/>
      <c r="B277" s="263">
        <v>0.3</v>
      </c>
      <c r="C277" s="21">
        <v>0.5</v>
      </c>
      <c r="D277" s="22">
        <v>0.8</v>
      </c>
      <c r="E277" s="22">
        <v>1</v>
      </c>
      <c r="F277" s="22">
        <v>1.1000000000000001</v>
      </c>
      <c r="G277" s="22" t="s">
        <v>3874</v>
      </c>
      <c r="H277" s="22" t="s">
        <v>3875</v>
      </c>
      <c r="I277" s="22" t="s">
        <v>3876</v>
      </c>
      <c r="J277" s="22" t="s">
        <v>3877</v>
      </c>
      <c r="K277" s="338"/>
    </row>
    <row r="278" spans="1:11" ht="12.5" thickBot="1">
      <c r="A278" s="334"/>
      <c r="B278" s="264">
        <v>201194</v>
      </c>
      <c r="C278" s="266">
        <v>201202</v>
      </c>
      <c r="D278" s="257">
        <v>201210</v>
      </c>
      <c r="E278" s="257">
        <v>201228</v>
      </c>
      <c r="F278" s="257">
        <v>201236</v>
      </c>
      <c r="G278" s="257">
        <v>201244</v>
      </c>
      <c r="H278" s="257">
        <v>201251</v>
      </c>
      <c r="I278" s="257">
        <v>201269</v>
      </c>
      <c r="J278" s="257">
        <v>201277</v>
      </c>
      <c r="K278" s="339"/>
    </row>
    <row r="279" spans="1:11" ht="12.5" thickBot="1">
      <c r="A279" s="212"/>
      <c r="B279" s="258"/>
      <c r="C279" s="259"/>
      <c r="D279" s="260"/>
      <c r="E279" s="260"/>
      <c r="F279" s="260"/>
      <c r="G279" s="260"/>
      <c r="H279" s="260"/>
      <c r="I279" s="260"/>
      <c r="J279" s="261"/>
      <c r="K279" s="252"/>
    </row>
    <row r="280" spans="1:11" ht="12" customHeight="1">
      <c r="A280" s="334">
        <v>0</v>
      </c>
      <c r="B280" s="335" t="s">
        <v>636</v>
      </c>
      <c r="C280" s="336"/>
      <c r="D280" s="336"/>
      <c r="E280" s="336"/>
      <c r="F280" s="336"/>
      <c r="G280" s="336"/>
      <c r="H280" s="336"/>
      <c r="I280" s="336"/>
      <c r="J280" s="336"/>
      <c r="K280" s="337" t="s">
        <v>2007</v>
      </c>
    </row>
    <row r="281" spans="1:11" ht="12" customHeight="1">
      <c r="A281" s="334"/>
      <c r="B281" s="263">
        <v>0.3</v>
      </c>
      <c r="C281" s="21">
        <v>0.5</v>
      </c>
      <c r="D281" s="22">
        <v>0.8</v>
      </c>
      <c r="E281" s="22">
        <v>1</v>
      </c>
      <c r="F281" s="22">
        <v>1.1000000000000001</v>
      </c>
      <c r="G281" s="22" t="s">
        <v>3874</v>
      </c>
      <c r="H281" s="22" t="s">
        <v>3875</v>
      </c>
      <c r="I281" s="22" t="s">
        <v>3876</v>
      </c>
      <c r="J281" s="22" t="s">
        <v>3877</v>
      </c>
      <c r="K281" s="338"/>
    </row>
    <row r="282" spans="1:11" ht="12.5" thickBot="1">
      <c r="A282" s="334"/>
      <c r="B282" s="264">
        <v>125633</v>
      </c>
      <c r="C282" s="266">
        <v>125641</v>
      </c>
      <c r="D282" s="257">
        <v>125658</v>
      </c>
      <c r="E282" s="257">
        <v>125666</v>
      </c>
      <c r="F282" s="257">
        <v>125674</v>
      </c>
      <c r="G282" s="257">
        <v>125724</v>
      </c>
      <c r="H282" s="257">
        <v>125732</v>
      </c>
      <c r="I282" s="257">
        <v>125740</v>
      </c>
      <c r="J282" s="257">
        <v>125757</v>
      </c>
      <c r="K282" s="339"/>
    </row>
    <row r="283" spans="1:11" ht="12" customHeight="1">
      <c r="A283" s="334">
        <v>0</v>
      </c>
      <c r="B283" s="335" t="s">
        <v>676</v>
      </c>
      <c r="C283" s="336"/>
      <c r="D283" s="336"/>
      <c r="E283" s="336"/>
      <c r="F283" s="336"/>
      <c r="G283" s="336"/>
      <c r="H283" s="336"/>
      <c r="I283" s="336"/>
      <c r="J283" s="336"/>
      <c r="K283" s="337" t="s">
        <v>2007</v>
      </c>
    </row>
    <row r="284" spans="1:11" ht="12" customHeight="1">
      <c r="A284" s="334"/>
      <c r="B284" s="263">
        <v>0.3</v>
      </c>
      <c r="C284" s="21">
        <v>0.5</v>
      </c>
      <c r="D284" s="22">
        <v>0.8</v>
      </c>
      <c r="E284" s="22">
        <v>1</v>
      </c>
      <c r="F284" s="22">
        <v>1.1000000000000001</v>
      </c>
      <c r="G284" s="22"/>
      <c r="H284" s="22"/>
      <c r="I284" s="22"/>
      <c r="J284" s="22"/>
      <c r="K284" s="338"/>
    </row>
    <row r="285" spans="1:11" ht="12.5" thickBot="1">
      <c r="A285" s="334"/>
      <c r="B285" s="264">
        <v>125583</v>
      </c>
      <c r="C285" s="266">
        <v>125591</v>
      </c>
      <c r="D285" s="257">
        <v>125609</v>
      </c>
      <c r="E285" s="257">
        <v>125617</v>
      </c>
      <c r="F285" s="257">
        <v>125625</v>
      </c>
      <c r="G285" s="257"/>
      <c r="H285" s="257"/>
      <c r="I285" s="257"/>
      <c r="J285" s="257"/>
      <c r="K285" s="339"/>
    </row>
    <row r="286" spans="1:11" ht="12" customHeight="1">
      <c r="A286" s="334">
        <v>0</v>
      </c>
      <c r="B286" s="335" t="s">
        <v>677</v>
      </c>
      <c r="C286" s="336"/>
      <c r="D286" s="336"/>
      <c r="E286" s="336"/>
      <c r="F286" s="336"/>
      <c r="G286" s="336"/>
      <c r="H286" s="336"/>
      <c r="I286" s="336"/>
      <c r="J286" s="336"/>
      <c r="K286" s="337" t="s">
        <v>2007</v>
      </c>
    </row>
    <row r="287" spans="1:11">
      <c r="A287" s="334"/>
      <c r="B287" s="263" t="s">
        <v>3874</v>
      </c>
      <c r="C287" s="21" t="s">
        <v>3875</v>
      </c>
      <c r="D287" s="22" t="s">
        <v>3876</v>
      </c>
      <c r="E287" s="22" t="s">
        <v>3877</v>
      </c>
      <c r="F287" s="22"/>
      <c r="G287" s="22"/>
      <c r="H287" s="22"/>
      <c r="I287" s="22"/>
      <c r="J287" s="22"/>
      <c r="K287" s="338"/>
    </row>
    <row r="288" spans="1:11" ht="12.5" thickBot="1">
      <c r="A288" s="334"/>
      <c r="B288" s="264">
        <v>125682</v>
      </c>
      <c r="C288" s="266">
        <v>125690</v>
      </c>
      <c r="D288" s="257">
        <v>125708</v>
      </c>
      <c r="E288" s="257">
        <v>125716</v>
      </c>
      <c r="F288" s="257"/>
      <c r="G288" s="257"/>
      <c r="H288" s="257"/>
      <c r="I288" s="257"/>
      <c r="J288" s="257"/>
      <c r="K288" s="339"/>
    </row>
    <row r="289" spans="1:11" ht="12.5" thickBot="1">
      <c r="A289" s="212"/>
      <c r="B289" s="258"/>
      <c r="C289" s="259"/>
      <c r="D289" s="260"/>
      <c r="E289" s="260"/>
      <c r="F289" s="260"/>
      <c r="G289" s="260"/>
      <c r="H289" s="260"/>
      <c r="I289" s="260"/>
      <c r="J289" s="261"/>
      <c r="K289" s="252"/>
    </row>
    <row r="290" spans="1:11" ht="12" customHeight="1">
      <c r="A290" s="334">
        <v>0</v>
      </c>
      <c r="B290" s="335" t="s">
        <v>654</v>
      </c>
      <c r="C290" s="336"/>
      <c r="D290" s="336"/>
      <c r="E290" s="336"/>
      <c r="F290" s="336"/>
      <c r="G290" s="336"/>
      <c r="H290" s="336"/>
      <c r="I290" s="336"/>
      <c r="J290" s="336"/>
      <c r="K290" s="337" t="s">
        <v>2007</v>
      </c>
    </row>
    <row r="291" spans="1:11">
      <c r="A291" s="334"/>
      <c r="B291" s="263">
        <v>0.3</v>
      </c>
      <c r="C291" s="21">
        <v>0.5</v>
      </c>
      <c r="D291" s="22">
        <v>0.8</v>
      </c>
      <c r="E291" s="22">
        <v>1</v>
      </c>
      <c r="F291" s="22">
        <v>1.2</v>
      </c>
      <c r="G291" s="22">
        <v>1.4</v>
      </c>
      <c r="H291" s="22"/>
      <c r="I291" s="22"/>
      <c r="J291" s="22"/>
      <c r="K291" s="338"/>
    </row>
    <row r="292" spans="1:11" ht="12.5" thickBot="1">
      <c r="A292" s="334"/>
      <c r="B292" s="264">
        <v>187450</v>
      </c>
      <c r="C292" s="266">
        <v>187468</v>
      </c>
      <c r="D292" s="257">
        <v>187476</v>
      </c>
      <c r="E292" s="257">
        <v>187484</v>
      </c>
      <c r="F292" s="257">
        <v>187492</v>
      </c>
      <c r="G292" s="257">
        <v>197152</v>
      </c>
      <c r="H292" s="257"/>
      <c r="I292" s="257"/>
      <c r="J292" s="257"/>
      <c r="K292" s="339"/>
    </row>
    <row r="293" spans="1:11" ht="12" customHeight="1">
      <c r="A293" s="334">
        <v>0</v>
      </c>
      <c r="B293" s="335" t="s">
        <v>689</v>
      </c>
      <c r="C293" s="336"/>
      <c r="D293" s="336"/>
      <c r="E293" s="336"/>
      <c r="F293" s="336"/>
      <c r="G293" s="336"/>
      <c r="H293" s="336"/>
      <c r="I293" s="336"/>
      <c r="J293" s="336"/>
      <c r="K293" s="337" t="s">
        <v>2007</v>
      </c>
    </row>
    <row r="294" spans="1:11">
      <c r="A294" s="334"/>
      <c r="B294" s="263">
        <v>0.3</v>
      </c>
      <c r="C294" s="21">
        <v>0.5</v>
      </c>
      <c r="D294" s="22">
        <v>0.8</v>
      </c>
      <c r="E294" s="22">
        <v>1</v>
      </c>
      <c r="F294" s="22">
        <v>1.2</v>
      </c>
      <c r="G294" s="22">
        <v>1.4</v>
      </c>
      <c r="H294" s="22"/>
      <c r="I294" s="22"/>
      <c r="J294" s="22"/>
      <c r="K294" s="338"/>
    </row>
    <row r="295" spans="1:11" ht="12.5" thickBot="1">
      <c r="A295" s="334"/>
      <c r="B295" s="264">
        <v>187625</v>
      </c>
      <c r="C295" s="266">
        <v>187633</v>
      </c>
      <c r="D295" s="257">
        <v>187641</v>
      </c>
      <c r="E295" s="257">
        <v>187658</v>
      </c>
      <c r="F295" s="257">
        <v>187666</v>
      </c>
      <c r="G295" s="257">
        <v>197160</v>
      </c>
      <c r="H295" s="257"/>
      <c r="I295" s="257"/>
      <c r="J295" s="257"/>
      <c r="K295" s="339"/>
    </row>
    <row r="296" spans="1:11">
      <c r="A296" s="334">
        <v>0</v>
      </c>
      <c r="B296" s="335" t="s">
        <v>3205</v>
      </c>
      <c r="C296" s="336"/>
      <c r="D296" s="336"/>
      <c r="E296" s="336"/>
      <c r="F296" s="336"/>
      <c r="G296" s="336"/>
      <c r="H296" s="336"/>
      <c r="I296" s="336"/>
      <c r="J296" s="336"/>
      <c r="K296" s="337" t="s">
        <v>2007</v>
      </c>
    </row>
    <row r="297" spans="1:11">
      <c r="A297" s="334"/>
      <c r="B297" s="263">
        <v>0.3</v>
      </c>
      <c r="C297" s="21">
        <v>0.5</v>
      </c>
      <c r="D297" s="22">
        <v>0.8</v>
      </c>
      <c r="E297" s="22">
        <v>1</v>
      </c>
      <c r="F297" s="22">
        <v>1.2</v>
      </c>
      <c r="G297" s="22"/>
      <c r="H297" s="22"/>
      <c r="I297" s="22"/>
      <c r="J297" s="22"/>
      <c r="K297" s="338"/>
    </row>
    <row r="298" spans="1:11" ht="12.5" thickBot="1">
      <c r="A298" s="334"/>
      <c r="B298" s="264">
        <v>190280</v>
      </c>
      <c r="C298" s="266">
        <v>190298</v>
      </c>
      <c r="D298" s="257">
        <v>190306</v>
      </c>
      <c r="E298" s="257">
        <v>190314</v>
      </c>
      <c r="F298" s="257">
        <v>190322</v>
      </c>
      <c r="G298" s="257"/>
      <c r="H298" s="257"/>
      <c r="I298" s="257"/>
      <c r="J298" s="257"/>
      <c r="K298" s="339"/>
    </row>
    <row r="299" spans="1:11" ht="12.5" thickBot="1">
      <c r="A299" s="249"/>
      <c r="B299" s="258"/>
      <c r="C299" s="259"/>
      <c r="D299" s="260"/>
      <c r="E299" s="260"/>
      <c r="F299" s="260"/>
      <c r="G299" s="260"/>
      <c r="H299" s="260"/>
      <c r="I299" s="260"/>
      <c r="J299" s="261"/>
      <c r="K299" s="252"/>
    </row>
    <row r="300" spans="1:11" ht="12" customHeight="1">
      <c r="A300" s="334">
        <v>0</v>
      </c>
      <c r="B300" s="335" t="s">
        <v>655</v>
      </c>
      <c r="C300" s="336"/>
      <c r="D300" s="336"/>
      <c r="E300" s="336"/>
      <c r="F300" s="336"/>
      <c r="G300" s="336"/>
      <c r="H300" s="336"/>
      <c r="I300" s="336"/>
      <c r="J300" s="336"/>
      <c r="K300" s="337" t="s">
        <v>2007</v>
      </c>
    </row>
    <row r="301" spans="1:11">
      <c r="A301" s="334"/>
      <c r="B301" s="263">
        <v>1.4</v>
      </c>
      <c r="C301" s="21"/>
      <c r="D301" s="22"/>
      <c r="E301" s="22"/>
      <c r="F301" s="22"/>
      <c r="G301" s="22"/>
      <c r="H301" s="22"/>
      <c r="I301" s="22"/>
      <c r="J301" s="22"/>
      <c r="K301" s="338"/>
    </row>
    <row r="302" spans="1:11" ht="12.5" thickBot="1">
      <c r="A302" s="334"/>
      <c r="B302" s="264">
        <v>187682</v>
      </c>
      <c r="C302" s="266"/>
      <c r="D302" s="257"/>
      <c r="E302" s="257"/>
      <c r="F302" s="257"/>
      <c r="G302" s="257"/>
      <c r="H302" s="257"/>
      <c r="I302" s="257"/>
      <c r="J302" s="257"/>
      <c r="K302" s="339"/>
    </row>
    <row r="303" spans="1:11" ht="12" customHeight="1">
      <c r="A303" s="334">
        <v>0</v>
      </c>
      <c r="B303" s="335" t="s">
        <v>690</v>
      </c>
      <c r="C303" s="336"/>
      <c r="D303" s="336"/>
      <c r="E303" s="336"/>
      <c r="F303" s="336"/>
      <c r="G303" s="336"/>
      <c r="H303" s="336"/>
      <c r="I303" s="336"/>
      <c r="J303" s="336"/>
      <c r="K303" s="337" t="s">
        <v>2007</v>
      </c>
    </row>
    <row r="304" spans="1:11">
      <c r="A304" s="334"/>
      <c r="B304" s="263">
        <v>1.4</v>
      </c>
      <c r="C304" s="21"/>
      <c r="D304" s="22"/>
      <c r="E304" s="22"/>
      <c r="F304" s="22"/>
      <c r="G304" s="22"/>
      <c r="H304" s="22"/>
      <c r="I304" s="22"/>
      <c r="J304" s="22"/>
      <c r="K304" s="338"/>
    </row>
    <row r="305" spans="1:11" ht="12.5" thickBot="1">
      <c r="A305" s="334"/>
      <c r="B305" s="264">
        <v>187674</v>
      </c>
      <c r="C305" s="266"/>
      <c r="D305" s="257"/>
      <c r="E305" s="257"/>
      <c r="F305" s="257"/>
      <c r="G305" s="257"/>
      <c r="H305" s="257"/>
      <c r="I305" s="257"/>
      <c r="J305" s="257"/>
      <c r="K305" s="339"/>
    </row>
    <row r="306" spans="1:11" ht="12.5" thickBot="1">
      <c r="A306" s="212"/>
      <c r="B306" s="258"/>
      <c r="C306" s="259"/>
      <c r="D306" s="260"/>
      <c r="E306" s="260"/>
      <c r="F306" s="260"/>
      <c r="G306" s="260"/>
      <c r="H306" s="260"/>
      <c r="I306" s="260"/>
      <c r="J306" s="261"/>
      <c r="K306" s="252"/>
    </row>
    <row r="307" spans="1:11" ht="12" customHeight="1">
      <c r="A307" s="334">
        <v>0</v>
      </c>
      <c r="B307" s="335" t="s">
        <v>656</v>
      </c>
      <c r="C307" s="336"/>
      <c r="D307" s="336"/>
      <c r="E307" s="336"/>
      <c r="F307" s="336"/>
      <c r="G307" s="336"/>
      <c r="H307" s="336"/>
      <c r="I307" s="336"/>
      <c r="J307" s="336"/>
      <c r="K307" s="337" t="s">
        <v>2007</v>
      </c>
    </row>
    <row r="308" spans="1:11" ht="12" customHeight="1">
      <c r="A308" s="334"/>
      <c r="B308" s="263" t="s">
        <v>3882</v>
      </c>
      <c r="C308" s="21">
        <v>1.7</v>
      </c>
      <c r="D308" s="22">
        <v>2</v>
      </c>
      <c r="E308" s="22"/>
      <c r="F308" s="22"/>
      <c r="G308" s="22"/>
      <c r="H308" s="22"/>
      <c r="I308" s="22"/>
      <c r="J308" s="22"/>
      <c r="K308" s="338"/>
    </row>
    <row r="309" spans="1:11" ht="12.5" thickBot="1">
      <c r="A309" s="334"/>
      <c r="B309" s="264">
        <v>72900</v>
      </c>
      <c r="C309" s="266">
        <v>73734</v>
      </c>
      <c r="D309" s="257">
        <v>74120</v>
      </c>
      <c r="E309" s="257"/>
      <c r="F309" s="257"/>
      <c r="G309" s="257"/>
      <c r="H309" s="257"/>
      <c r="I309" s="257"/>
      <c r="J309" s="257"/>
      <c r="K309" s="339"/>
    </row>
    <row r="310" spans="1:11" ht="12" customHeight="1">
      <c r="A310" s="334">
        <v>0</v>
      </c>
      <c r="B310" s="335" t="s">
        <v>694</v>
      </c>
      <c r="C310" s="336"/>
      <c r="D310" s="336"/>
      <c r="E310" s="336"/>
      <c r="F310" s="336"/>
      <c r="G310" s="336"/>
      <c r="H310" s="336"/>
      <c r="I310" s="336"/>
      <c r="J310" s="336"/>
      <c r="K310" s="337" t="s">
        <v>2007</v>
      </c>
    </row>
    <row r="311" spans="1:11">
      <c r="A311" s="334"/>
      <c r="B311" s="263" t="s">
        <v>3882</v>
      </c>
      <c r="C311" s="21">
        <v>1.7</v>
      </c>
      <c r="D311" s="22">
        <v>2</v>
      </c>
      <c r="E311" s="22"/>
      <c r="F311" s="22"/>
      <c r="G311" s="22"/>
      <c r="H311" s="22"/>
      <c r="I311" s="22"/>
      <c r="J311" s="22"/>
      <c r="K311" s="338"/>
    </row>
    <row r="312" spans="1:11" ht="12.5" thickBot="1">
      <c r="A312" s="334"/>
      <c r="B312" s="264">
        <v>77982</v>
      </c>
      <c r="C312" s="266">
        <v>73791</v>
      </c>
      <c r="D312" s="257">
        <v>78279</v>
      </c>
      <c r="E312" s="257"/>
      <c r="F312" s="257"/>
      <c r="G312" s="257"/>
      <c r="H312" s="257"/>
      <c r="I312" s="257"/>
      <c r="J312" s="257"/>
      <c r="K312" s="339"/>
    </row>
    <row r="313" spans="1:11" ht="12.5" thickBot="1">
      <c r="A313" s="212"/>
      <c r="B313" s="258"/>
      <c r="C313" s="259"/>
      <c r="D313" s="260"/>
      <c r="E313" s="260"/>
      <c r="F313" s="260"/>
      <c r="G313" s="260"/>
      <c r="H313" s="260"/>
      <c r="I313" s="260"/>
      <c r="J313" s="261"/>
      <c r="K313" s="252"/>
    </row>
    <row r="314" spans="1:11" ht="10.5" customHeight="1">
      <c r="A314" s="334">
        <v>0</v>
      </c>
      <c r="B314" s="335" t="s">
        <v>657</v>
      </c>
      <c r="C314" s="336"/>
      <c r="D314" s="336"/>
      <c r="E314" s="336"/>
      <c r="F314" s="336"/>
      <c r="G314" s="336"/>
      <c r="H314" s="336"/>
      <c r="I314" s="336"/>
      <c r="J314" s="336"/>
      <c r="K314" s="337" t="s">
        <v>2007</v>
      </c>
    </row>
    <row r="315" spans="1:11" ht="10.5" customHeight="1">
      <c r="A315" s="334"/>
      <c r="B315" s="263">
        <v>0.2</v>
      </c>
      <c r="C315" s="21">
        <v>0.35</v>
      </c>
      <c r="D315" s="22">
        <v>0.5</v>
      </c>
      <c r="E315" s="22">
        <v>0.8</v>
      </c>
      <c r="F315" s="22">
        <v>1</v>
      </c>
      <c r="G315" s="22"/>
      <c r="H315" s="22"/>
      <c r="I315" s="22"/>
      <c r="J315" s="22"/>
      <c r="K315" s="338"/>
    </row>
    <row r="316" spans="1:11" ht="12.5" thickBot="1">
      <c r="A316" s="334"/>
      <c r="B316" s="264">
        <v>86181</v>
      </c>
      <c r="C316" s="266">
        <v>86199</v>
      </c>
      <c r="D316" s="257">
        <v>86207</v>
      </c>
      <c r="E316" s="257">
        <v>86215</v>
      </c>
      <c r="F316" s="257">
        <v>86223</v>
      </c>
      <c r="G316" s="257"/>
      <c r="H316" s="257"/>
      <c r="I316" s="257"/>
      <c r="J316" s="257"/>
      <c r="K316" s="339"/>
    </row>
    <row r="317" spans="1:11" ht="12" customHeight="1">
      <c r="A317" s="334">
        <v>0</v>
      </c>
      <c r="B317" s="335" t="s">
        <v>658</v>
      </c>
      <c r="C317" s="336"/>
      <c r="D317" s="336"/>
      <c r="E317" s="336"/>
      <c r="F317" s="336"/>
      <c r="G317" s="336"/>
      <c r="H317" s="336"/>
      <c r="I317" s="336"/>
      <c r="J317" s="336"/>
      <c r="K317" s="337" t="s">
        <v>2007</v>
      </c>
    </row>
    <row r="318" spans="1:11" ht="12" customHeight="1">
      <c r="A318" s="334"/>
      <c r="B318" s="263">
        <v>0.2</v>
      </c>
      <c r="C318" s="21">
        <v>0.35</v>
      </c>
      <c r="D318" s="22">
        <v>0.5</v>
      </c>
      <c r="E318" s="22">
        <v>0.8</v>
      </c>
      <c r="F318" s="22">
        <v>1</v>
      </c>
      <c r="G318" s="22"/>
      <c r="H318" s="22"/>
      <c r="I318" s="22"/>
      <c r="J318" s="22"/>
      <c r="K318" s="338"/>
    </row>
    <row r="319" spans="1:11" ht="12.5" thickBot="1">
      <c r="A319" s="334"/>
      <c r="B319" s="264">
        <v>65078</v>
      </c>
      <c r="C319" s="266">
        <v>65581</v>
      </c>
      <c r="D319" s="257">
        <v>65649</v>
      </c>
      <c r="E319" s="257">
        <v>66316</v>
      </c>
      <c r="F319" s="257">
        <v>69229</v>
      </c>
      <c r="G319" s="257"/>
      <c r="H319" s="257"/>
      <c r="I319" s="257"/>
      <c r="J319" s="257"/>
      <c r="K319" s="339"/>
    </row>
    <row r="320" spans="1:11" ht="12" customHeight="1">
      <c r="A320" s="334">
        <v>0</v>
      </c>
      <c r="B320" s="335" t="s">
        <v>695</v>
      </c>
      <c r="C320" s="336"/>
      <c r="D320" s="336"/>
      <c r="E320" s="336"/>
      <c r="F320" s="336"/>
      <c r="G320" s="336"/>
      <c r="H320" s="336"/>
      <c r="I320" s="336"/>
      <c r="J320" s="336"/>
      <c r="K320" s="337" t="s">
        <v>2007</v>
      </c>
    </row>
    <row r="321" spans="1:11">
      <c r="A321" s="334"/>
      <c r="B321" s="263">
        <v>0.2</v>
      </c>
      <c r="C321" s="21">
        <v>0.35</v>
      </c>
      <c r="D321" s="22">
        <v>0.5</v>
      </c>
      <c r="E321" s="22">
        <v>0.8</v>
      </c>
      <c r="F321" s="22">
        <v>1</v>
      </c>
      <c r="G321" s="22"/>
      <c r="H321" s="22"/>
      <c r="I321" s="22"/>
      <c r="J321" s="22"/>
      <c r="K321" s="338"/>
    </row>
    <row r="322" spans="1:11" ht="12.5" thickBot="1">
      <c r="A322" s="334"/>
      <c r="B322" s="264">
        <v>60459</v>
      </c>
      <c r="C322" s="266">
        <v>60640</v>
      </c>
      <c r="D322" s="257">
        <v>61200</v>
      </c>
      <c r="E322" s="257">
        <v>61341</v>
      </c>
      <c r="F322" s="257">
        <v>61523</v>
      </c>
      <c r="G322" s="257"/>
      <c r="H322" s="257"/>
      <c r="I322" s="257"/>
      <c r="J322" s="257"/>
      <c r="K322" s="339"/>
    </row>
    <row r="323" spans="1:11" ht="12.5" thickBot="1">
      <c r="A323" s="212"/>
      <c r="B323" s="258"/>
      <c r="C323" s="259"/>
      <c r="D323" s="260"/>
      <c r="E323" s="260"/>
      <c r="F323" s="260"/>
      <c r="G323" s="260"/>
      <c r="H323" s="260"/>
      <c r="I323" s="260"/>
      <c r="J323" s="261"/>
      <c r="K323" s="252"/>
    </row>
    <row r="324" spans="1:11" ht="12" customHeight="1">
      <c r="A324" s="334">
        <v>0</v>
      </c>
      <c r="B324" s="335" t="s">
        <v>691</v>
      </c>
      <c r="C324" s="336"/>
      <c r="D324" s="336"/>
      <c r="E324" s="336"/>
      <c r="F324" s="336"/>
      <c r="G324" s="336"/>
      <c r="H324" s="336"/>
      <c r="I324" s="336"/>
      <c r="J324" s="336"/>
      <c r="K324" s="337" t="s">
        <v>2007</v>
      </c>
    </row>
    <row r="325" spans="1:11">
      <c r="A325" s="334"/>
      <c r="B325" s="263">
        <v>1</v>
      </c>
      <c r="C325" s="21" t="s">
        <v>3884</v>
      </c>
      <c r="D325" s="22">
        <v>1.4</v>
      </c>
      <c r="E325" s="22">
        <v>1.5</v>
      </c>
      <c r="F325" s="22">
        <v>1.7</v>
      </c>
      <c r="G325" s="22"/>
      <c r="H325" s="22"/>
      <c r="I325" s="22"/>
      <c r="J325" s="22"/>
      <c r="K325" s="338"/>
    </row>
    <row r="326" spans="1:11" ht="12.5" thickBot="1">
      <c r="A326" s="334"/>
      <c r="B326" s="264">
        <v>4143</v>
      </c>
      <c r="C326" s="266">
        <v>4127</v>
      </c>
      <c r="D326" s="257">
        <v>3848</v>
      </c>
      <c r="E326" s="257">
        <v>4119</v>
      </c>
      <c r="F326" s="257">
        <v>4101</v>
      </c>
      <c r="G326" s="257"/>
      <c r="H326" s="257"/>
      <c r="I326" s="257"/>
      <c r="J326" s="257"/>
      <c r="K326" s="339"/>
    </row>
    <row r="327" spans="1:11" ht="12" customHeight="1">
      <c r="A327" s="334">
        <v>0</v>
      </c>
      <c r="B327" s="335" t="s">
        <v>692</v>
      </c>
      <c r="C327" s="336"/>
      <c r="D327" s="336"/>
      <c r="E327" s="336"/>
      <c r="F327" s="336"/>
      <c r="G327" s="336"/>
      <c r="H327" s="336"/>
      <c r="I327" s="336"/>
      <c r="J327" s="336"/>
      <c r="K327" s="337" t="s">
        <v>2007</v>
      </c>
    </row>
    <row r="328" spans="1:11">
      <c r="A328" s="334"/>
      <c r="B328" s="263" t="s">
        <v>3885</v>
      </c>
      <c r="C328" s="21" t="s">
        <v>3886</v>
      </c>
      <c r="D328" s="22" t="s">
        <v>3887</v>
      </c>
      <c r="E328" s="22" t="s">
        <v>3888</v>
      </c>
      <c r="F328" s="22" t="s">
        <v>3889</v>
      </c>
      <c r="G328" s="22" t="s">
        <v>3890</v>
      </c>
      <c r="H328" s="22"/>
      <c r="I328" s="22"/>
      <c r="J328" s="22"/>
      <c r="K328" s="338"/>
    </row>
    <row r="329" spans="1:11" ht="12.5" thickBot="1">
      <c r="A329" s="334"/>
      <c r="B329" s="264">
        <v>31252</v>
      </c>
      <c r="C329" s="266">
        <v>31898</v>
      </c>
      <c r="D329" s="257">
        <v>31997</v>
      </c>
      <c r="E329" s="257">
        <v>4093</v>
      </c>
      <c r="F329" s="257">
        <v>13003</v>
      </c>
      <c r="G329" s="257">
        <v>13011</v>
      </c>
      <c r="H329" s="257"/>
      <c r="I329" s="257"/>
      <c r="J329" s="257"/>
      <c r="K329" s="339"/>
    </row>
    <row r="330" spans="1:11" ht="12" customHeight="1">
      <c r="A330" s="334">
        <v>0</v>
      </c>
      <c r="B330" s="335" t="s">
        <v>693</v>
      </c>
      <c r="C330" s="336"/>
      <c r="D330" s="336"/>
      <c r="E330" s="336"/>
      <c r="F330" s="336"/>
      <c r="G330" s="336"/>
      <c r="H330" s="336"/>
      <c r="I330" s="336"/>
      <c r="J330" s="336"/>
      <c r="K330" s="337" t="s">
        <v>2007</v>
      </c>
    </row>
    <row r="331" spans="1:11">
      <c r="A331" s="334"/>
      <c r="B331" s="263">
        <v>1.5</v>
      </c>
      <c r="C331" s="21" t="s">
        <v>3891</v>
      </c>
      <c r="D331" s="22">
        <v>2</v>
      </c>
      <c r="E331" s="22"/>
      <c r="F331" s="22"/>
      <c r="G331" s="22"/>
      <c r="H331" s="22"/>
      <c r="I331" s="22"/>
      <c r="J331" s="22"/>
      <c r="K331" s="338"/>
    </row>
    <row r="332" spans="1:11" ht="12.5" thickBot="1">
      <c r="A332" s="334"/>
      <c r="B332" s="264">
        <v>23663</v>
      </c>
      <c r="C332" s="266">
        <v>23697</v>
      </c>
      <c r="D332" s="257">
        <v>23689</v>
      </c>
      <c r="E332" s="257"/>
      <c r="F332" s="257"/>
      <c r="G332" s="257"/>
      <c r="H332" s="257"/>
      <c r="I332" s="257"/>
      <c r="J332" s="257"/>
      <c r="K332" s="339"/>
    </row>
    <row r="333" spans="1:11" ht="12.5" thickBot="1">
      <c r="A333" s="212"/>
      <c r="B333" s="258"/>
      <c r="C333" s="259"/>
      <c r="D333" s="260"/>
      <c r="E333" s="260"/>
      <c r="F333" s="260"/>
      <c r="G333" s="260"/>
      <c r="H333" s="260"/>
      <c r="I333" s="260"/>
      <c r="J333" s="261"/>
      <c r="K333" s="252"/>
    </row>
    <row r="334" spans="1:11" ht="12" customHeight="1">
      <c r="A334" s="334">
        <v>0</v>
      </c>
      <c r="B334" s="335" t="s">
        <v>659</v>
      </c>
      <c r="C334" s="336"/>
      <c r="D334" s="336"/>
      <c r="E334" s="336"/>
      <c r="F334" s="336"/>
      <c r="G334" s="336"/>
      <c r="H334" s="336"/>
      <c r="I334" s="336"/>
      <c r="J334" s="336"/>
      <c r="K334" s="337" t="s">
        <v>2007</v>
      </c>
    </row>
    <row r="335" spans="1:11" ht="12" customHeight="1">
      <c r="A335" s="334"/>
      <c r="B335" s="276">
        <v>0.25</v>
      </c>
      <c r="C335" s="21"/>
      <c r="D335" s="22"/>
      <c r="E335" s="22"/>
      <c r="F335" s="22"/>
      <c r="G335" s="22"/>
      <c r="H335" s="22"/>
      <c r="I335" s="22"/>
      <c r="J335" s="22"/>
      <c r="K335" s="338"/>
    </row>
    <row r="336" spans="1:11" ht="12.5" thickBot="1">
      <c r="A336" s="334"/>
      <c r="B336" s="264">
        <v>134544</v>
      </c>
      <c r="C336" s="266"/>
      <c r="D336" s="257"/>
      <c r="E336" s="257"/>
      <c r="F336" s="257"/>
      <c r="G336" s="257"/>
      <c r="H336" s="257"/>
      <c r="I336" s="257"/>
      <c r="J336" s="257"/>
      <c r="K336" s="339"/>
    </row>
    <row r="337" spans="1:11" ht="12" customHeight="1">
      <c r="A337" s="334">
        <v>0</v>
      </c>
      <c r="B337" s="335" t="s">
        <v>660</v>
      </c>
      <c r="C337" s="336"/>
      <c r="D337" s="336"/>
      <c r="E337" s="336"/>
      <c r="F337" s="336"/>
      <c r="G337" s="336"/>
      <c r="H337" s="336"/>
      <c r="I337" s="336"/>
      <c r="J337" s="336"/>
      <c r="K337" s="337" t="s">
        <v>2007</v>
      </c>
    </row>
    <row r="338" spans="1:11" ht="12" customHeight="1">
      <c r="A338" s="334"/>
      <c r="B338" s="276">
        <v>0.25</v>
      </c>
      <c r="C338" s="21"/>
      <c r="D338" s="22"/>
      <c r="E338" s="22"/>
      <c r="F338" s="22"/>
      <c r="G338" s="22"/>
      <c r="H338" s="22"/>
      <c r="I338" s="22"/>
      <c r="J338" s="22"/>
      <c r="K338" s="338"/>
    </row>
    <row r="339" spans="1:11" ht="12.5" thickBot="1">
      <c r="A339" s="334"/>
      <c r="B339" s="264">
        <v>139568</v>
      </c>
      <c r="C339" s="266"/>
      <c r="D339" s="257"/>
      <c r="E339" s="257"/>
      <c r="F339" s="257"/>
      <c r="G339" s="257"/>
      <c r="H339" s="257"/>
      <c r="I339" s="257"/>
      <c r="J339" s="257"/>
      <c r="K339" s="339"/>
    </row>
    <row r="340" spans="1:11" ht="12" customHeight="1">
      <c r="A340" s="334">
        <v>0</v>
      </c>
      <c r="B340" s="335" t="s">
        <v>661</v>
      </c>
      <c r="C340" s="336"/>
      <c r="D340" s="336"/>
      <c r="E340" s="336"/>
      <c r="F340" s="336"/>
      <c r="G340" s="336"/>
      <c r="H340" s="336"/>
      <c r="I340" s="336"/>
      <c r="J340" s="336"/>
      <c r="K340" s="337" t="s">
        <v>2007</v>
      </c>
    </row>
    <row r="341" spans="1:11" ht="12" customHeight="1">
      <c r="A341" s="334"/>
      <c r="B341" s="276">
        <v>0.45</v>
      </c>
      <c r="C341" s="21"/>
      <c r="D341" s="22"/>
      <c r="E341" s="22"/>
      <c r="F341" s="22"/>
      <c r="G341" s="22"/>
      <c r="H341" s="22"/>
      <c r="I341" s="22"/>
      <c r="J341" s="22"/>
      <c r="K341" s="338"/>
    </row>
    <row r="342" spans="1:11" ht="12.5" thickBot="1">
      <c r="A342" s="334"/>
      <c r="B342" s="264">
        <v>141408</v>
      </c>
      <c r="C342" s="266"/>
      <c r="D342" s="257"/>
      <c r="E342" s="257"/>
      <c r="F342" s="257"/>
      <c r="G342" s="257"/>
      <c r="H342" s="257"/>
      <c r="I342" s="257"/>
      <c r="J342" s="257"/>
      <c r="K342" s="339"/>
    </row>
    <row r="343" spans="1:11" ht="12" customHeight="1">
      <c r="A343" s="334">
        <v>0</v>
      </c>
      <c r="B343" s="335" t="s">
        <v>696</v>
      </c>
      <c r="C343" s="336"/>
      <c r="D343" s="336"/>
      <c r="E343" s="336"/>
      <c r="F343" s="336"/>
      <c r="G343" s="336"/>
      <c r="H343" s="336"/>
      <c r="I343" s="336"/>
      <c r="J343" s="336"/>
      <c r="K343" s="337" t="s">
        <v>2007</v>
      </c>
    </row>
    <row r="344" spans="1:11">
      <c r="A344" s="334"/>
      <c r="B344" s="276">
        <v>0.25</v>
      </c>
      <c r="C344" s="277">
        <v>0.45</v>
      </c>
      <c r="D344" s="22"/>
      <c r="E344" s="22"/>
      <c r="F344" s="22"/>
      <c r="G344" s="22"/>
      <c r="H344" s="22"/>
      <c r="I344" s="22"/>
      <c r="J344" s="22"/>
      <c r="K344" s="338"/>
    </row>
    <row r="345" spans="1:11" ht="12.5" thickBot="1">
      <c r="A345" s="334"/>
      <c r="B345" s="264">
        <v>134619</v>
      </c>
      <c r="C345" s="266">
        <v>134635</v>
      </c>
      <c r="D345" s="257"/>
      <c r="E345" s="257"/>
      <c r="F345" s="257"/>
      <c r="G345" s="257"/>
      <c r="H345" s="257"/>
      <c r="I345" s="257"/>
      <c r="J345" s="257"/>
      <c r="K345" s="339"/>
    </row>
    <row r="346" spans="1:11" ht="12" customHeight="1">
      <c r="A346" s="334">
        <v>0</v>
      </c>
      <c r="B346" s="335" t="s">
        <v>697</v>
      </c>
      <c r="C346" s="336"/>
      <c r="D346" s="336"/>
      <c r="E346" s="336"/>
      <c r="F346" s="336"/>
      <c r="G346" s="336"/>
      <c r="H346" s="336"/>
      <c r="I346" s="336"/>
      <c r="J346" s="336"/>
      <c r="K346" s="337" t="s">
        <v>2007</v>
      </c>
    </row>
    <row r="347" spans="1:11">
      <c r="A347" s="334"/>
      <c r="B347" s="276">
        <v>0.2</v>
      </c>
      <c r="C347" s="277">
        <v>0.25</v>
      </c>
      <c r="D347" s="22"/>
      <c r="E347" s="22"/>
      <c r="F347" s="22"/>
      <c r="G347" s="22"/>
      <c r="H347" s="22"/>
      <c r="I347" s="22"/>
      <c r="J347" s="22"/>
      <c r="K347" s="338"/>
    </row>
    <row r="348" spans="1:11" ht="12.5" thickBot="1">
      <c r="A348" s="334"/>
      <c r="B348" s="264">
        <v>123448</v>
      </c>
      <c r="C348" s="266">
        <v>31476</v>
      </c>
      <c r="D348" s="257"/>
      <c r="E348" s="257"/>
      <c r="F348" s="257"/>
      <c r="G348" s="257"/>
      <c r="H348" s="257"/>
      <c r="I348" s="257"/>
      <c r="J348" s="257"/>
      <c r="K348" s="339"/>
    </row>
    <row r="349" spans="1:11">
      <c r="A349" s="334">
        <v>0</v>
      </c>
      <c r="B349" s="335" t="s">
        <v>665</v>
      </c>
      <c r="C349" s="336"/>
      <c r="D349" s="336"/>
      <c r="E349" s="336"/>
      <c r="F349" s="336"/>
      <c r="G349" s="336"/>
      <c r="H349" s="336"/>
      <c r="I349" s="336"/>
      <c r="J349" s="336"/>
      <c r="K349" s="337" t="s">
        <v>2007</v>
      </c>
    </row>
    <row r="350" spans="1:11">
      <c r="A350" s="334"/>
      <c r="B350" s="276">
        <v>0.25</v>
      </c>
      <c r="C350" s="21"/>
      <c r="D350" s="22"/>
      <c r="E350" s="22"/>
      <c r="F350" s="22"/>
      <c r="G350" s="22"/>
      <c r="H350" s="22"/>
      <c r="I350" s="22"/>
      <c r="J350" s="22"/>
      <c r="K350" s="338"/>
    </row>
    <row r="351" spans="1:11" ht="12.5" thickBot="1">
      <c r="A351" s="334"/>
      <c r="B351" s="264">
        <v>134577</v>
      </c>
      <c r="C351" s="266"/>
      <c r="D351" s="257"/>
      <c r="E351" s="257"/>
      <c r="F351" s="257"/>
      <c r="G351" s="257"/>
      <c r="H351" s="257"/>
      <c r="I351" s="257"/>
      <c r="J351" s="257"/>
      <c r="K351" s="339"/>
    </row>
    <row r="352" spans="1:11">
      <c r="A352" s="334">
        <v>0</v>
      </c>
      <c r="B352" s="335" t="s">
        <v>663</v>
      </c>
      <c r="C352" s="336"/>
      <c r="D352" s="336"/>
      <c r="E352" s="336"/>
      <c r="F352" s="336"/>
      <c r="G352" s="336"/>
      <c r="H352" s="336"/>
      <c r="I352" s="336"/>
      <c r="J352" s="336"/>
      <c r="K352" s="337" t="s">
        <v>2007</v>
      </c>
    </row>
    <row r="353" spans="1:11">
      <c r="A353" s="334"/>
      <c r="B353" s="276">
        <v>0.25</v>
      </c>
      <c r="C353" s="21"/>
      <c r="D353" s="22"/>
      <c r="E353" s="22"/>
      <c r="F353" s="22"/>
      <c r="G353" s="22"/>
      <c r="H353" s="22"/>
      <c r="I353" s="22"/>
      <c r="J353" s="22"/>
      <c r="K353" s="338"/>
    </row>
    <row r="354" spans="1:11" ht="12.5" thickBot="1">
      <c r="A354" s="334"/>
      <c r="B354" s="264">
        <v>134585</v>
      </c>
      <c r="C354" s="266"/>
      <c r="D354" s="257"/>
      <c r="E354" s="257"/>
      <c r="F354" s="257"/>
      <c r="G354" s="257"/>
      <c r="H354" s="257"/>
      <c r="I354" s="257"/>
      <c r="J354" s="257"/>
      <c r="K354" s="339"/>
    </row>
    <row r="355" spans="1:11">
      <c r="A355" s="334">
        <v>0</v>
      </c>
      <c r="B355" s="335" t="s">
        <v>664</v>
      </c>
      <c r="C355" s="336"/>
      <c r="D355" s="336"/>
      <c r="E355" s="336"/>
      <c r="F355" s="336"/>
      <c r="G355" s="336"/>
      <c r="H355" s="336"/>
      <c r="I355" s="336"/>
      <c r="J355" s="336"/>
      <c r="K355" s="337" t="s">
        <v>2007</v>
      </c>
    </row>
    <row r="356" spans="1:11">
      <c r="A356" s="334"/>
      <c r="B356" s="276">
        <v>0.25</v>
      </c>
      <c r="C356" s="21"/>
      <c r="D356" s="22"/>
      <c r="E356" s="22"/>
      <c r="F356" s="22"/>
      <c r="G356" s="22"/>
      <c r="H356" s="22"/>
      <c r="I356" s="22"/>
      <c r="J356" s="22"/>
      <c r="K356" s="338"/>
    </row>
    <row r="357" spans="1:11" ht="12.5" thickBot="1">
      <c r="A357" s="334"/>
      <c r="B357" s="264">
        <v>134551</v>
      </c>
      <c r="C357" s="266"/>
      <c r="D357" s="257"/>
      <c r="E357" s="257"/>
      <c r="F357" s="257"/>
      <c r="G357" s="257"/>
      <c r="H357" s="257"/>
      <c r="I357" s="257"/>
      <c r="J357" s="257"/>
      <c r="K357" s="339"/>
    </row>
    <row r="358" spans="1:11">
      <c r="A358" s="334">
        <v>0</v>
      </c>
      <c r="B358" s="335" t="s">
        <v>662</v>
      </c>
      <c r="C358" s="336"/>
      <c r="D358" s="336"/>
      <c r="E358" s="336"/>
      <c r="F358" s="336"/>
      <c r="G358" s="336"/>
      <c r="H358" s="336"/>
      <c r="I358" s="336"/>
      <c r="J358" s="336"/>
      <c r="K358" s="337" t="s">
        <v>2007</v>
      </c>
    </row>
    <row r="359" spans="1:11">
      <c r="A359" s="334"/>
      <c r="B359" s="276">
        <v>0.15</v>
      </c>
      <c r="C359" s="277">
        <v>0.25</v>
      </c>
      <c r="D359" s="22"/>
      <c r="E359" s="22"/>
      <c r="F359" s="22"/>
      <c r="G359" s="22"/>
      <c r="H359" s="22"/>
      <c r="I359" s="22"/>
      <c r="J359" s="22"/>
      <c r="K359" s="338"/>
    </row>
    <row r="360" spans="1:11" ht="12.5" thickBot="1">
      <c r="A360" s="334"/>
      <c r="B360" s="264">
        <v>136077</v>
      </c>
      <c r="C360" s="266">
        <v>134569</v>
      </c>
      <c r="D360" s="257"/>
      <c r="E360" s="257"/>
      <c r="F360" s="257"/>
      <c r="G360" s="257"/>
      <c r="H360" s="257"/>
      <c r="I360" s="257"/>
      <c r="J360" s="257"/>
      <c r="K360" s="339"/>
    </row>
    <row r="361" spans="1:11" ht="12" customHeight="1">
      <c r="A361" s="334">
        <v>0</v>
      </c>
      <c r="B361" s="335" t="s">
        <v>698</v>
      </c>
      <c r="C361" s="336"/>
      <c r="D361" s="336"/>
      <c r="E361" s="336"/>
      <c r="F361" s="336"/>
      <c r="G361" s="336"/>
      <c r="H361" s="336"/>
      <c r="I361" s="336"/>
      <c r="J361" s="336"/>
      <c r="K361" s="337" t="s">
        <v>2007</v>
      </c>
    </row>
    <row r="362" spans="1:11">
      <c r="A362" s="334"/>
      <c r="B362" s="276">
        <v>0.15</v>
      </c>
      <c r="C362" s="277">
        <v>0.25</v>
      </c>
      <c r="D362" s="277">
        <v>0.45</v>
      </c>
      <c r="E362" s="277">
        <v>0.65</v>
      </c>
      <c r="F362" s="22"/>
      <c r="G362" s="22"/>
      <c r="H362" s="22"/>
      <c r="I362" s="22"/>
      <c r="J362" s="22"/>
      <c r="K362" s="338"/>
    </row>
    <row r="363" spans="1:11" ht="12.5" thickBot="1">
      <c r="A363" s="334"/>
      <c r="B363" s="264">
        <v>134643</v>
      </c>
      <c r="C363" s="266">
        <v>134650</v>
      </c>
      <c r="D363" s="257">
        <v>134668</v>
      </c>
      <c r="E363" s="257">
        <v>134676</v>
      </c>
      <c r="F363" s="257"/>
      <c r="G363" s="257"/>
      <c r="H363" s="257"/>
      <c r="I363" s="257"/>
      <c r="J363" s="257"/>
      <c r="K363" s="339"/>
    </row>
    <row r="364" spans="1:11" ht="12" customHeight="1">
      <c r="A364" s="334">
        <v>0</v>
      </c>
      <c r="B364" s="335" t="s">
        <v>3830</v>
      </c>
      <c r="C364" s="336"/>
      <c r="D364" s="336"/>
      <c r="E364" s="336"/>
      <c r="F364" s="336"/>
      <c r="G364" s="336"/>
      <c r="H364" s="336"/>
      <c r="I364" s="336"/>
      <c r="J364" s="336"/>
      <c r="K364" s="337" t="s">
        <v>2007</v>
      </c>
    </row>
    <row r="365" spans="1:11">
      <c r="A365" s="334"/>
      <c r="B365" s="263">
        <v>0.5</v>
      </c>
      <c r="C365" s="21"/>
      <c r="D365" s="22"/>
      <c r="E365" s="22"/>
      <c r="F365" s="22"/>
      <c r="G365" s="22"/>
      <c r="H365" s="22"/>
      <c r="I365" s="22"/>
      <c r="J365" s="22"/>
      <c r="K365" s="338"/>
    </row>
    <row r="366" spans="1:11" ht="12.5" thickBot="1">
      <c r="A366" s="334"/>
      <c r="B366" s="264">
        <v>227629</v>
      </c>
      <c r="C366" s="266"/>
      <c r="D366" s="257"/>
      <c r="E366" s="257"/>
      <c r="F366" s="257"/>
      <c r="G366" s="257"/>
      <c r="H366" s="257"/>
      <c r="I366" s="257"/>
      <c r="J366" s="257"/>
      <c r="K366" s="339"/>
    </row>
    <row r="367" spans="1:11" ht="12" customHeight="1">
      <c r="A367" s="334">
        <v>0</v>
      </c>
      <c r="B367" s="335" t="s">
        <v>3831</v>
      </c>
      <c r="C367" s="336"/>
      <c r="D367" s="336"/>
      <c r="E367" s="336"/>
      <c r="F367" s="336"/>
      <c r="G367" s="336"/>
      <c r="H367" s="336"/>
      <c r="I367" s="336"/>
      <c r="J367" s="336"/>
      <c r="K367" s="337" t="s">
        <v>2007</v>
      </c>
    </row>
    <row r="368" spans="1:11">
      <c r="A368" s="334"/>
      <c r="B368" s="263">
        <v>0.5</v>
      </c>
      <c r="C368" s="21"/>
      <c r="D368" s="22"/>
      <c r="E368" s="22"/>
      <c r="F368" s="22"/>
      <c r="G368" s="22"/>
      <c r="H368" s="22"/>
      <c r="I368" s="22"/>
      <c r="J368" s="22"/>
      <c r="K368" s="338"/>
    </row>
    <row r="369" spans="1:11" ht="12.5" thickBot="1">
      <c r="A369" s="334"/>
      <c r="B369" s="264">
        <v>227637</v>
      </c>
      <c r="C369" s="266"/>
      <c r="D369" s="257"/>
      <c r="E369" s="257"/>
      <c r="F369" s="257"/>
      <c r="G369" s="257"/>
      <c r="H369" s="257"/>
      <c r="I369" s="257"/>
      <c r="J369" s="257"/>
      <c r="K369" s="339"/>
    </row>
    <row r="370" spans="1:11" ht="12" customHeight="1">
      <c r="A370" s="334">
        <v>0</v>
      </c>
      <c r="B370" s="335" t="s">
        <v>666</v>
      </c>
      <c r="C370" s="336"/>
      <c r="D370" s="336"/>
      <c r="E370" s="336"/>
      <c r="F370" s="336"/>
      <c r="G370" s="336"/>
      <c r="H370" s="336"/>
      <c r="I370" s="336"/>
      <c r="J370" s="336"/>
      <c r="K370" s="337" t="s">
        <v>2007</v>
      </c>
    </row>
    <row r="371" spans="1:11" ht="12" customHeight="1">
      <c r="A371" s="334"/>
      <c r="B371" s="263">
        <v>1.3</v>
      </c>
      <c r="C371" s="21">
        <v>1.6</v>
      </c>
      <c r="D371" s="22">
        <v>1.8</v>
      </c>
      <c r="E371" s="22"/>
      <c r="F371" s="22"/>
      <c r="G371" s="22"/>
      <c r="H371" s="22"/>
      <c r="I371" s="22"/>
      <c r="J371" s="22"/>
      <c r="K371" s="338"/>
    </row>
    <row r="372" spans="1:11" ht="12.5" thickBot="1">
      <c r="A372" s="334"/>
      <c r="B372" s="264">
        <v>126532</v>
      </c>
      <c r="C372" s="266">
        <v>126540</v>
      </c>
      <c r="D372" s="257">
        <v>126557</v>
      </c>
      <c r="E372" s="257"/>
      <c r="F372" s="257"/>
      <c r="G372" s="257"/>
      <c r="H372" s="257"/>
      <c r="I372" s="257"/>
      <c r="J372" s="257"/>
      <c r="K372" s="339"/>
    </row>
    <row r="373" spans="1:11" ht="12" customHeight="1">
      <c r="A373" s="334">
        <v>0</v>
      </c>
      <c r="B373" s="335" t="s">
        <v>699</v>
      </c>
      <c r="C373" s="336"/>
      <c r="D373" s="336"/>
      <c r="E373" s="336"/>
      <c r="F373" s="336"/>
      <c r="G373" s="336"/>
      <c r="H373" s="336"/>
      <c r="I373" s="336"/>
      <c r="J373" s="336"/>
      <c r="K373" s="337" t="s">
        <v>2007</v>
      </c>
    </row>
    <row r="374" spans="1:11">
      <c r="A374" s="334"/>
      <c r="B374" s="263">
        <v>1.3</v>
      </c>
      <c r="C374" s="21">
        <v>1.6</v>
      </c>
      <c r="D374" s="22">
        <v>1.8</v>
      </c>
      <c r="E374" s="22"/>
      <c r="F374" s="22"/>
      <c r="G374" s="22"/>
      <c r="H374" s="22"/>
      <c r="I374" s="22"/>
      <c r="J374" s="22"/>
      <c r="K374" s="338"/>
    </row>
    <row r="375" spans="1:11" ht="12" customHeight="1" thickBot="1">
      <c r="A375" s="334"/>
      <c r="B375" s="264">
        <v>126441</v>
      </c>
      <c r="C375" s="266">
        <v>126458</v>
      </c>
      <c r="D375" s="257">
        <v>126466</v>
      </c>
      <c r="E375" s="257"/>
      <c r="F375" s="257"/>
      <c r="G375" s="257"/>
      <c r="H375" s="257"/>
      <c r="I375" s="257"/>
      <c r="J375" s="257"/>
      <c r="K375" s="339"/>
    </row>
    <row r="376" spans="1:11">
      <c r="A376" s="249"/>
      <c r="B376" s="27"/>
      <c r="C376" s="25"/>
      <c r="D376" s="26"/>
      <c r="E376" s="26"/>
      <c r="F376" s="26"/>
      <c r="G376" s="26"/>
      <c r="H376" s="26"/>
      <c r="I376" s="26"/>
      <c r="J376" s="27"/>
      <c r="K376" s="18"/>
    </row>
    <row r="377" spans="1:11">
      <c r="A377" s="212">
        <v>0</v>
      </c>
      <c r="B377" s="27">
        <v>154211</v>
      </c>
      <c r="C377" s="324" t="s">
        <v>4107</v>
      </c>
      <c r="D377" s="325"/>
      <c r="E377" s="325"/>
      <c r="F377" s="325"/>
      <c r="G377" s="325"/>
      <c r="H377" s="325"/>
      <c r="I377" s="325"/>
      <c r="J377" s="326"/>
      <c r="K377" s="291" t="s">
        <v>2007</v>
      </c>
    </row>
    <row r="378" spans="1:11">
      <c r="A378" s="212">
        <v>0</v>
      </c>
      <c r="B378" s="27">
        <v>154229</v>
      </c>
      <c r="C378" s="324" t="s">
        <v>4108</v>
      </c>
      <c r="D378" s="325"/>
      <c r="E378" s="325"/>
      <c r="F378" s="325"/>
      <c r="G378" s="325"/>
      <c r="H378" s="325"/>
      <c r="I378" s="325"/>
      <c r="J378" s="326"/>
      <c r="K378" s="291" t="s">
        <v>2007</v>
      </c>
    </row>
    <row r="379" spans="1:11">
      <c r="A379" s="212">
        <v>0</v>
      </c>
      <c r="B379" s="27">
        <v>154237</v>
      </c>
      <c r="C379" s="324" t="s">
        <v>4109</v>
      </c>
      <c r="D379" s="325"/>
      <c r="E379" s="325"/>
      <c r="F379" s="325"/>
      <c r="G379" s="325"/>
      <c r="H379" s="325"/>
      <c r="I379" s="325"/>
      <c r="J379" s="326"/>
      <c r="K379" s="291" t="s">
        <v>2007</v>
      </c>
    </row>
    <row r="380" spans="1:11">
      <c r="A380" s="212">
        <v>0</v>
      </c>
      <c r="B380" s="27">
        <v>154252</v>
      </c>
      <c r="C380" s="324" t="s">
        <v>4110</v>
      </c>
      <c r="D380" s="325"/>
      <c r="E380" s="325"/>
      <c r="F380" s="325"/>
      <c r="G380" s="325"/>
      <c r="H380" s="325"/>
      <c r="I380" s="325"/>
      <c r="J380" s="326"/>
      <c r="K380" s="291" t="s">
        <v>2007</v>
      </c>
    </row>
    <row r="381" spans="1:11">
      <c r="A381" s="212">
        <v>0</v>
      </c>
      <c r="B381" s="27">
        <v>154260</v>
      </c>
      <c r="C381" s="324" t="s">
        <v>4111</v>
      </c>
      <c r="D381" s="325"/>
      <c r="E381" s="325"/>
      <c r="F381" s="325"/>
      <c r="G381" s="325"/>
      <c r="H381" s="325"/>
      <c r="I381" s="325"/>
      <c r="J381" s="326"/>
      <c r="K381" s="291" t="s">
        <v>2007</v>
      </c>
    </row>
    <row r="382" spans="1:11">
      <c r="A382" s="212">
        <v>0</v>
      </c>
      <c r="B382" s="27">
        <v>154278</v>
      </c>
      <c r="C382" s="324" t="s">
        <v>4112</v>
      </c>
      <c r="D382" s="325"/>
      <c r="E382" s="325"/>
      <c r="F382" s="325"/>
      <c r="G382" s="325"/>
      <c r="H382" s="325"/>
      <c r="I382" s="325"/>
      <c r="J382" s="326"/>
      <c r="K382" s="291" t="s">
        <v>2007</v>
      </c>
    </row>
    <row r="383" spans="1:11">
      <c r="A383" s="212">
        <v>0</v>
      </c>
      <c r="B383" s="27">
        <v>154294</v>
      </c>
      <c r="C383" s="324" t="s">
        <v>4113</v>
      </c>
      <c r="D383" s="325"/>
      <c r="E383" s="325"/>
      <c r="F383" s="325"/>
      <c r="G383" s="325"/>
      <c r="H383" s="325"/>
      <c r="I383" s="325"/>
      <c r="J383" s="326"/>
      <c r="K383" s="291" t="s">
        <v>2007</v>
      </c>
    </row>
    <row r="384" spans="1:11">
      <c r="A384" s="212">
        <v>0</v>
      </c>
      <c r="B384" s="27">
        <v>154302</v>
      </c>
      <c r="C384" s="324" t="s">
        <v>4114</v>
      </c>
      <c r="D384" s="325"/>
      <c r="E384" s="325"/>
      <c r="F384" s="325"/>
      <c r="G384" s="325"/>
      <c r="H384" s="325"/>
      <c r="I384" s="325"/>
      <c r="J384" s="326"/>
      <c r="K384" s="291" t="s">
        <v>2007</v>
      </c>
    </row>
    <row r="385" spans="1:11">
      <c r="A385" s="212">
        <v>0</v>
      </c>
      <c r="B385" s="27">
        <v>154310</v>
      </c>
      <c r="C385" s="324" t="s">
        <v>4115</v>
      </c>
      <c r="D385" s="325"/>
      <c r="E385" s="325"/>
      <c r="F385" s="325"/>
      <c r="G385" s="325"/>
      <c r="H385" s="325"/>
      <c r="I385" s="325"/>
      <c r="J385" s="326"/>
      <c r="K385" s="291" t="s">
        <v>2007</v>
      </c>
    </row>
    <row r="386" spans="1:11">
      <c r="A386" s="212">
        <v>0</v>
      </c>
      <c r="B386" s="27">
        <v>154286</v>
      </c>
      <c r="C386" s="324" t="s">
        <v>4116</v>
      </c>
      <c r="D386" s="325"/>
      <c r="E386" s="325"/>
      <c r="F386" s="325"/>
      <c r="G386" s="325"/>
      <c r="H386" s="325"/>
      <c r="I386" s="325"/>
      <c r="J386" s="326"/>
      <c r="K386" s="291" t="s">
        <v>2007</v>
      </c>
    </row>
    <row r="387" spans="1:11">
      <c r="A387" s="212">
        <v>0</v>
      </c>
      <c r="B387" s="27">
        <v>178533</v>
      </c>
      <c r="C387" s="324" t="s">
        <v>4129</v>
      </c>
      <c r="D387" s="325"/>
      <c r="E387" s="325"/>
      <c r="F387" s="325"/>
      <c r="G387" s="325"/>
      <c r="H387" s="325"/>
      <c r="I387" s="325"/>
      <c r="J387" s="326"/>
      <c r="K387" s="291" t="s">
        <v>2007</v>
      </c>
    </row>
    <row r="388" spans="1:11">
      <c r="A388" s="212">
        <v>0</v>
      </c>
      <c r="B388" s="27">
        <v>185520</v>
      </c>
      <c r="C388" s="324" t="s">
        <v>4130</v>
      </c>
      <c r="D388" s="325"/>
      <c r="E388" s="325"/>
      <c r="F388" s="325"/>
      <c r="G388" s="325"/>
      <c r="H388" s="325"/>
      <c r="I388" s="325"/>
      <c r="J388" s="326"/>
      <c r="K388" s="291" t="s">
        <v>2007</v>
      </c>
    </row>
    <row r="389" spans="1:11">
      <c r="A389" s="212">
        <v>0</v>
      </c>
      <c r="B389" s="27">
        <v>196162</v>
      </c>
      <c r="C389" s="324" t="s">
        <v>4647</v>
      </c>
      <c r="D389" s="325"/>
      <c r="E389" s="325"/>
      <c r="F389" s="325"/>
      <c r="G389" s="325"/>
      <c r="H389" s="325"/>
      <c r="I389" s="325"/>
      <c r="J389" s="326"/>
      <c r="K389" s="291" t="s">
        <v>2007</v>
      </c>
    </row>
    <row r="390" spans="1:11">
      <c r="A390" s="212">
        <v>0</v>
      </c>
      <c r="B390" s="27">
        <v>196170</v>
      </c>
      <c r="C390" s="324" t="s">
        <v>4648</v>
      </c>
      <c r="D390" s="325"/>
      <c r="E390" s="325"/>
      <c r="F390" s="325"/>
      <c r="G390" s="325"/>
      <c r="H390" s="325"/>
      <c r="I390" s="325"/>
      <c r="J390" s="326"/>
      <c r="K390" s="291" t="s">
        <v>2007</v>
      </c>
    </row>
    <row r="391" spans="1:11">
      <c r="A391" s="212">
        <v>0</v>
      </c>
      <c r="B391" s="27">
        <v>196188</v>
      </c>
      <c r="C391" s="324" t="s">
        <v>4649</v>
      </c>
      <c r="D391" s="325"/>
      <c r="E391" s="325"/>
      <c r="F391" s="325"/>
      <c r="G391" s="325"/>
      <c r="H391" s="325"/>
      <c r="I391" s="325"/>
      <c r="J391" s="326"/>
      <c r="K391" s="291" t="s">
        <v>2007</v>
      </c>
    </row>
    <row r="392" spans="1:11">
      <c r="A392" s="249"/>
      <c r="B392" s="27"/>
      <c r="C392" s="324"/>
      <c r="D392" s="325"/>
      <c r="E392" s="325"/>
      <c r="F392" s="325"/>
      <c r="G392" s="325"/>
      <c r="H392" s="325"/>
      <c r="I392" s="325"/>
      <c r="J392" s="326"/>
      <c r="K392" s="291"/>
    </row>
    <row r="393" spans="1:11" ht="12" customHeight="1">
      <c r="A393" s="212">
        <v>0</v>
      </c>
      <c r="B393" s="27">
        <v>154435</v>
      </c>
      <c r="C393" s="324" t="s">
        <v>4117</v>
      </c>
      <c r="D393" s="325"/>
      <c r="E393" s="325"/>
      <c r="F393" s="325"/>
      <c r="G393" s="325"/>
      <c r="H393" s="325"/>
      <c r="I393" s="325"/>
      <c r="J393" s="326"/>
      <c r="K393" s="291" t="s">
        <v>2007</v>
      </c>
    </row>
    <row r="394" spans="1:11" ht="12" customHeight="1">
      <c r="A394" s="212">
        <v>0</v>
      </c>
      <c r="B394" s="27">
        <v>154443</v>
      </c>
      <c r="C394" s="324" t="s">
        <v>4118</v>
      </c>
      <c r="D394" s="325"/>
      <c r="E394" s="325"/>
      <c r="F394" s="325"/>
      <c r="G394" s="325"/>
      <c r="H394" s="325"/>
      <c r="I394" s="325"/>
      <c r="J394" s="326"/>
      <c r="K394" s="291" t="s">
        <v>2007</v>
      </c>
    </row>
    <row r="395" spans="1:11" ht="12" customHeight="1">
      <c r="A395" s="212">
        <v>0</v>
      </c>
      <c r="B395" s="27">
        <v>154450</v>
      </c>
      <c r="C395" s="324" t="s">
        <v>4119</v>
      </c>
      <c r="D395" s="325"/>
      <c r="E395" s="325"/>
      <c r="F395" s="325"/>
      <c r="G395" s="325"/>
      <c r="H395" s="325"/>
      <c r="I395" s="325"/>
      <c r="J395" s="326"/>
      <c r="K395" s="291" t="s">
        <v>2007</v>
      </c>
    </row>
    <row r="396" spans="1:11" ht="12" customHeight="1">
      <c r="A396" s="212">
        <v>0</v>
      </c>
      <c r="B396" s="27">
        <v>154476</v>
      </c>
      <c r="C396" s="324" t="s">
        <v>4120</v>
      </c>
      <c r="D396" s="325"/>
      <c r="E396" s="325"/>
      <c r="F396" s="325"/>
      <c r="G396" s="325"/>
      <c r="H396" s="325"/>
      <c r="I396" s="325"/>
      <c r="J396" s="326"/>
      <c r="K396" s="291" t="s">
        <v>2007</v>
      </c>
    </row>
    <row r="397" spans="1:11" ht="12" customHeight="1">
      <c r="A397" s="212">
        <v>0</v>
      </c>
      <c r="B397" s="27">
        <v>154484</v>
      </c>
      <c r="C397" s="324" t="s">
        <v>4121</v>
      </c>
      <c r="D397" s="325"/>
      <c r="E397" s="325"/>
      <c r="F397" s="325"/>
      <c r="G397" s="325"/>
      <c r="H397" s="325"/>
      <c r="I397" s="325"/>
      <c r="J397" s="326"/>
      <c r="K397" s="291" t="s">
        <v>2007</v>
      </c>
    </row>
    <row r="398" spans="1:11" ht="12" customHeight="1">
      <c r="A398" s="212">
        <v>0</v>
      </c>
      <c r="B398" s="27">
        <v>154492</v>
      </c>
      <c r="C398" s="324" t="s">
        <v>4122</v>
      </c>
      <c r="D398" s="325"/>
      <c r="E398" s="325"/>
      <c r="F398" s="325"/>
      <c r="G398" s="325"/>
      <c r="H398" s="325"/>
      <c r="I398" s="325"/>
      <c r="J398" s="326"/>
      <c r="K398" s="291" t="s">
        <v>2007</v>
      </c>
    </row>
    <row r="399" spans="1:11" ht="12" customHeight="1">
      <c r="A399" s="212">
        <v>0</v>
      </c>
      <c r="B399" s="27">
        <v>154518</v>
      </c>
      <c r="C399" s="324" t="s">
        <v>4123</v>
      </c>
      <c r="D399" s="325"/>
      <c r="E399" s="325"/>
      <c r="F399" s="325"/>
      <c r="G399" s="325"/>
      <c r="H399" s="325"/>
      <c r="I399" s="325"/>
      <c r="J399" s="326"/>
      <c r="K399" s="291" t="s">
        <v>2007</v>
      </c>
    </row>
    <row r="400" spans="1:11" ht="12" customHeight="1">
      <c r="A400" s="212">
        <v>0</v>
      </c>
      <c r="B400" s="27">
        <v>154526</v>
      </c>
      <c r="C400" s="324" t="s">
        <v>4124</v>
      </c>
      <c r="D400" s="325"/>
      <c r="E400" s="325"/>
      <c r="F400" s="325"/>
      <c r="G400" s="325"/>
      <c r="H400" s="325"/>
      <c r="I400" s="325"/>
      <c r="J400" s="326"/>
      <c r="K400" s="291" t="s">
        <v>2007</v>
      </c>
    </row>
    <row r="401" spans="1:11" ht="12" customHeight="1">
      <c r="A401" s="212">
        <v>0</v>
      </c>
      <c r="B401" s="27">
        <v>154534</v>
      </c>
      <c r="C401" s="324" t="s">
        <v>4125</v>
      </c>
      <c r="D401" s="325"/>
      <c r="E401" s="325"/>
      <c r="F401" s="325"/>
      <c r="G401" s="325"/>
      <c r="H401" s="325"/>
      <c r="I401" s="325"/>
      <c r="J401" s="326"/>
      <c r="K401" s="291" t="s">
        <v>2007</v>
      </c>
    </row>
    <row r="402" spans="1:11" ht="12" customHeight="1">
      <c r="A402" s="212">
        <v>0</v>
      </c>
      <c r="B402" s="27">
        <v>154559</v>
      </c>
      <c r="C402" s="324" t="s">
        <v>4126</v>
      </c>
      <c r="D402" s="325"/>
      <c r="E402" s="325"/>
      <c r="F402" s="325"/>
      <c r="G402" s="325"/>
      <c r="H402" s="325"/>
      <c r="I402" s="325"/>
      <c r="J402" s="326"/>
      <c r="K402" s="291" t="s">
        <v>2007</v>
      </c>
    </row>
    <row r="403" spans="1:11" ht="12" customHeight="1">
      <c r="A403" s="212">
        <v>0</v>
      </c>
      <c r="B403" s="27">
        <v>154567</v>
      </c>
      <c r="C403" s="324" t="s">
        <v>4127</v>
      </c>
      <c r="D403" s="325"/>
      <c r="E403" s="325"/>
      <c r="F403" s="325"/>
      <c r="G403" s="325"/>
      <c r="H403" s="325"/>
      <c r="I403" s="325"/>
      <c r="J403" s="326"/>
      <c r="K403" s="291" t="s">
        <v>2007</v>
      </c>
    </row>
    <row r="404" spans="1:11" ht="12" customHeight="1" thickBot="1">
      <c r="A404" s="212">
        <v>0</v>
      </c>
      <c r="B404" s="27">
        <v>154575</v>
      </c>
      <c r="C404" s="324" t="s">
        <v>4128</v>
      </c>
      <c r="D404" s="325"/>
      <c r="E404" s="325"/>
      <c r="F404" s="325"/>
      <c r="G404" s="325"/>
      <c r="H404" s="325"/>
      <c r="I404" s="325"/>
      <c r="J404" s="326"/>
      <c r="K404" s="291" t="s">
        <v>2007</v>
      </c>
    </row>
    <row r="405" spans="1:11" ht="12" customHeight="1">
      <c r="A405" s="249"/>
      <c r="B405" s="327" t="s">
        <v>3970</v>
      </c>
      <c r="C405" s="327"/>
      <c r="D405" s="327"/>
      <c r="E405" s="327"/>
      <c r="F405" s="327"/>
      <c r="G405" s="327"/>
      <c r="H405" s="327"/>
      <c r="I405" s="327"/>
      <c r="J405" s="327"/>
      <c r="K405" s="328"/>
    </row>
    <row r="406" spans="1:11" ht="12" customHeight="1">
      <c r="A406" s="212">
        <v>0</v>
      </c>
      <c r="B406" s="27">
        <v>4002</v>
      </c>
      <c r="C406" s="324" t="s">
        <v>3971</v>
      </c>
      <c r="D406" s="325"/>
      <c r="E406" s="325"/>
      <c r="F406" s="325"/>
      <c r="G406" s="325"/>
      <c r="H406" s="325"/>
      <c r="I406" s="325"/>
      <c r="J406" s="326"/>
      <c r="K406" s="291" t="s">
        <v>2007</v>
      </c>
    </row>
    <row r="407" spans="1:11" ht="12" customHeight="1">
      <c r="A407" s="212">
        <v>0</v>
      </c>
      <c r="B407" s="27">
        <v>27771</v>
      </c>
      <c r="C407" s="324" t="s">
        <v>3972</v>
      </c>
      <c r="D407" s="325"/>
      <c r="E407" s="325"/>
      <c r="F407" s="325"/>
      <c r="G407" s="325"/>
      <c r="H407" s="325"/>
      <c r="I407" s="325"/>
      <c r="J407" s="326"/>
      <c r="K407" s="291" t="s">
        <v>2007</v>
      </c>
    </row>
    <row r="408" spans="1:11" ht="12" customHeight="1">
      <c r="A408" s="212">
        <v>0</v>
      </c>
      <c r="B408" s="27">
        <v>123513</v>
      </c>
      <c r="C408" s="324" t="s">
        <v>3973</v>
      </c>
      <c r="D408" s="325"/>
      <c r="E408" s="325"/>
      <c r="F408" s="325"/>
      <c r="G408" s="325"/>
      <c r="H408" s="325"/>
      <c r="I408" s="325"/>
      <c r="J408" s="326"/>
      <c r="K408" s="291" t="s">
        <v>2007</v>
      </c>
    </row>
    <row r="409" spans="1:11" ht="12" customHeight="1">
      <c r="A409" s="212">
        <v>0</v>
      </c>
      <c r="B409" s="27">
        <v>133967</v>
      </c>
      <c r="C409" s="324" t="s">
        <v>3974</v>
      </c>
      <c r="D409" s="325"/>
      <c r="E409" s="325"/>
      <c r="F409" s="325"/>
      <c r="G409" s="325"/>
      <c r="H409" s="325"/>
      <c r="I409" s="325"/>
      <c r="J409" s="326"/>
      <c r="K409" s="291" t="s">
        <v>2007</v>
      </c>
    </row>
    <row r="410" spans="1:11" ht="12" customHeight="1">
      <c r="A410" s="212">
        <v>0</v>
      </c>
      <c r="B410" s="27">
        <v>160846</v>
      </c>
      <c r="C410" s="324" t="s">
        <v>3975</v>
      </c>
      <c r="D410" s="325"/>
      <c r="E410" s="325"/>
      <c r="F410" s="325"/>
      <c r="G410" s="325"/>
      <c r="H410" s="325"/>
      <c r="I410" s="325"/>
      <c r="J410" s="326"/>
      <c r="K410" s="291" t="s">
        <v>2007</v>
      </c>
    </row>
    <row r="411" spans="1:11" ht="12" customHeight="1">
      <c r="A411" s="212">
        <v>0</v>
      </c>
      <c r="B411" s="27">
        <v>160879</v>
      </c>
      <c r="C411" s="324" t="s">
        <v>3976</v>
      </c>
      <c r="D411" s="325"/>
      <c r="E411" s="325"/>
      <c r="F411" s="325"/>
      <c r="G411" s="325"/>
      <c r="H411" s="325"/>
      <c r="I411" s="325"/>
      <c r="J411" s="326"/>
      <c r="K411" s="291" t="s">
        <v>2007</v>
      </c>
    </row>
    <row r="412" spans="1:11" ht="12" customHeight="1">
      <c r="A412" s="212">
        <v>0</v>
      </c>
      <c r="B412" s="27">
        <v>160689</v>
      </c>
      <c r="C412" s="324" t="s">
        <v>702</v>
      </c>
      <c r="D412" s="325"/>
      <c r="E412" s="325"/>
      <c r="F412" s="325"/>
      <c r="G412" s="325"/>
      <c r="H412" s="325"/>
      <c r="I412" s="325"/>
      <c r="J412" s="326"/>
      <c r="K412" s="291" t="s">
        <v>2007</v>
      </c>
    </row>
    <row r="413" spans="1:11" ht="12" customHeight="1">
      <c r="A413" s="212">
        <v>0</v>
      </c>
      <c r="B413" s="27">
        <v>160788</v>
      </c>
      <c r="C413" s="324" t="s">
        <v>3977</v>
      </c>
      <c r="D413" s="325"/>
      <c r="E413" s="325"/>
      <c r="F413" s="325"/>
      <c r="G413" s="325"/>
      <c r="H413" s="325"/>
      <c r="I413" s="325"/>
      <c r="J413" s="326"/>
      <c r="K413" s="291" t="s">
        <v>2007</v>
      </c>
    </row>
    <row r="414" spans="1:11" ht="12" customHeight="1">
      <c r="A414" s="212">
        <v>0</v>
      </c>
      <c r="B414" s="27">
        <v>160796</v>
      </c>
      <c r="C414" s="324" t="s">
        <v>3978</v>
      </c>
      <c r="D414" s="325"/>
      <c r="E414" s="325"/>
      <c r="F414" s="325"/>
      <c r="G414" s="325"/>
      <c r="H414" s="325"/>
      <c r="I414" s="325"/>
      <c r="J414" s="326"/>
      <c r="K414" s="291" t="s">
        <v>2007</v>
      </c>
    </row>
    <row r="415" spans="1:11" ht="12" customHeight="1">
      <c r="A415" s="212">
        <v>0</v>
      </c>
      <c r="B415" s="27">
        <v>160861</v>
      </c>
      <c r="C415" s="324" t="s">
        <v>3979</v>
      </c>
      <c r="D415" s="325"/>
      <c r="E415" s="325"/>
      <c r="F415" s="325"/>
      <c r="G415" s="325"/>
      <c r="H415" s="325"/>
      <c r="I415" s="325"/>
      <c r="J415" s="326"/>
      <c r="K415" s="291" t="s">
        <v>2007</v>
      </c>
    </row>
    <row r="416" spans="1:11" ht="12" customHeight="1">
      <c r="A416" s="212">
        <v>0</v>
      </c>
      <c r="B416" s="27">
        <v>160739</v>
      </c>
      <c r="C416" s="324" t="s">
        <v>3980</v>
      </c>
      <c r="D416" s="325"/>
      <c r="E416" s="325"/>
      <c r="F416" s="325"/>
      <c r="G416" s="325"/>
      <c r="H416" s="325"/>
      <c r="I416" s="325"/>
      <c r="J416" s="326"/>
      <c r="K416" s="291" t="s">
        <v>2007</v>
      </c>
    </row>
    <row r="417" spans="1:11" ht="12" customHeight="1">
      <c r="A417" s="212">
        <v>0</v>
      </c>
      <c r="B417" s="27">
        <v>195214</v>
      </c>
      <c r="C417" s="324" t="s">
        <v>3981</v>
      </c>
      <c r="D417" s="325"/>
      <c r="E417" s="325"/>
      <c r="F417" s="325"/>
      <c r="G417" s="325"/>
      <c r="H417" s="325"/>
      <c r="I417" s="325"/>
      <c r="J417" s="326"/>
      <c r="K417" s="291" t="s">
        <v>2007</v>
      </c>
    </row>
    <row r="418" spans="1:11" ht="12" customHeight="1">
      <c r="A418" s="212">
        <v>0</v>
      </c>
      <c r="B418" s="27">
        <v>195230</v>
      </c>
      <c r="C418" s="324" t="s">
        <v>3982</v>
      </c>
      <c r="D418" s="325"/>
      <c r="E418" s="325"/>
      <c r="F418" s="325"/>
      <c r="G418" s="325"/>
      <c r="H418" s="325"/>
      <c r="I418" s="325"/>
      <c r="J418" s="326"/>
      <c r="K418" s="291" t="s">
        <v>2007</v>
      </c>
    </row>
    <row r="419" spans="1:11" ht="12" customHeight="1">
      <c r="A419" s="212">
        <v>0</v>
      </c>
      <c r="B419" s="27">
        <v>195925</v>
      </c>
      <c r="C419" s="324" t="s">
        <v>3983</v>
      </c>
      <c r="D419" s="325"/>
      <c r="E419" s="325"/>
      <c r="F419" s="325"/>
      <c r="G419" s="325"/>
      <c r="H419" s="325"/>
      <c r="I419" s="325"/>
      <c r="J419" s="326"/>
      <c r="K419" s="291" t="s">
        <v>2007</v>
      </c>
    </row>
    <row r="420" spans="1:11" ht="12" customHeight="1">
      <c r="A420" s="212">
        <v>0</v>
      </c>
      <c r="B420" s="27">
        <v>211540</v>
      </c>
      <c r="C420" s="324" t="s">
        <v>3984</v>
      </c>
      <c r="D420" s="325"/>
      <c r="E420" s="325"/>
      <c r="F420" s="325"/>
      <c r="G420" s="325"/>
      <c r="H420" s="325"/>
      <c r="I420" s="325"/>
      <c r="J420" s="326"/>
      <c r="K420" s="291" t="s">
        <v>2007</v>
      </c>
    </row>
    <row r="421" spans="1:11" ht="12" customHeight="1">
      <c r="A421" s="212">
        <v>0</v>
      </c>
      <c r="B421" s="27">
        <v>1031723</v>
      </c>
      <c r="C421" s="324" t="s">
        <v>3985</v>
      </c>
      <c r="D421" s="325"/>
      <c r="E421" s="325"/>
      <c r="F421" s="325"/>
      <c r="G421" s="325"/>
      <c r="H421" s="325"/>
      <c r="I421" s="325"/>
      <c r="J421" s="326"/>
      <c r="K421" s="291" t="s">
        <v>2007</v>
      </c>
    </row>
    <row r="422" spans="1:11" ht="12" customHeight="1">
      <c r="A422" s="212">
        <v>0</v>
      </c>
      <c r="B422" s="27">
        <v>211565</v>
      </c>
      <c r="C422" s="324" t="s">
        <v>3986</v>
      </c>
      <c r="D422" s="325"/>
      <c r="E422" s="325"/>
      <c r="F422" s="325"/>
      <c r="G422" s="325"/>
      <c r="H422" s="325"/>
      <c r="I422" s="325"/>
      <c r="J422" s="326"/>
      <c r="K422" s="291" t="s">
        <v>2007</v>
      </c>
    </row>
    <row r="423" spans="1:11" ht="12" customHeight="1">
      <c r="A423" s="212">
        <v>0</v>
      </c>
      <c r="B423" s="27">
        <v>211573</v>
      </c>
      <c r="C423" s="324" t="s">
        <v>3987</v>
      </c>
      <c r="D423" s="325"/>
      <c r="E423" s="325"/>
      <c r="F423" s="325"/>
      <c r="G423" s="325"/>
      <c r="H423" s="325"/>
      <c r="I423" s="325"/>
      <c r="J423" s="326"/>
      <c r="K423" s="291" t="s">
        <v>2007</v>
      </c>
    </row>
    <row r="424" spans="1:11" ht="12" customHeight="1">
      <c r="A424" s="212">
        <v>0</v>
      </c>
      <c r="B424" s="27">
        <v>7096</v>
      </c>
      <c r="C424" s="324" t="s">
        <v>3988</v>
      </c>
      <c r="D424" s="325"/>
      <c r="E424" s="325"/>
      <c r="F424" s="325"/>
      <c r="G424" s="325"/>
      <c r="H424" s="325"/>
      <c r="I424" s="325"/>
      <c r="J424" s="326"/>
      <c r="K424" s="291" t="s">
        <v>2007</v>
      </c>
    </row>
    <row r="425" spans="1:11" ht="12" customHeight="1">
      <c r="A425" s="212">
        <v>0</v>
      </c>
      <c r="B425" s="27">
        <v>7666</v>
      </c>
      <c r="C425" s="324" t="s">
        <v>3989</v>
      </c>
      <c r="D425" s="325"/>
      <c r="E425" s="325"/>
      <c r="F425" s="325"/>
      <c r="G425" s="325"/>
      <c r="H425" s="325"/>
      <c r="I425" s="325"/>
      <c r="J425" s="326"/>
      <c r="K425" s="291" t="s">
        <v>2007</v>
      </c>
    </row>
    <row r="426" spans="1:11" ht="12" customHeight="1">
      <c r="A426" s="212">
        <v>0</v>
      </c>
      <c r="B426" s="27">
        <v>156299</v>
      </c>
      <c r="C426" s="324" t="s">
        <v>3990</v>
      </c>
      <c r="D426" s="325"/>
      <c r="E426" s="325"/>
      <c r="F426" s="325"/>
      <c r="G426" s="325"/>
      <c r="H426" s="325"/>
      <c r="I426" s="325"/>
      <c r="J426" s="326"/>
      <c r="K426" s="291" t="s">
        <v>2007</v>
      </c>
    </row>
    <row r="427" spans="1:11" ht="12" customHeight="1">
      <c r="A427" s="212">
        <v>0</v>
      </c>
      <c r="B427" s="27">
        <v>161596</v>
      </c>
      <c r="C427" s="324" t="s">
        <v>3991</v>
      </c>
      <c r="D427" s="325"/>
      <c r="E427" s="325"/>
      <c r="F427" s="325"/>
      <c r="G427" s="325"/>
      <c r="H427" s="325"/>
      <c r="I427" s="325"/>
      <c r="J427" s="326"/>
      <c r="K427" s="291" t="s">
        <v>2007</v>
      </c>
    </row>
    <row r="428" spans="1:11" ht="12" customHeight="1">
      <c r="A428" s="212">
        <v>0</v>
      </c>
      <c r="B428" s="27">
        <v>161646</v>
      </c>
      <c r="C428" s="324" t="s">
        <v>3992</v>
      </c>
      <c r="D428" s="325"/>
      <c r="E428" s="325"/>
      <c r="F428" s="325"/>
      <c r="G428" s="325"/>
      <c r="H428" s="325"/>
      <c r="I428" s="325"/>
      <c r="J428" s="326"/>
      <c r="K428" s="291" t="s">
        <v>2007</v>
      </c>
    </row>
    <row r="429" spans="1:11" ht="12" customHeight="1">
      <c r="A429" s="212">
        <v>0</v>
      </c>
      <c r="B429" s="27">
        <v>162172</v>
      </c>
      <c r="C429" s="324" t="s">
        <v>3993</v>
      </c>
      <c r="D429" s="325"/>
      <c r="E429" s="325"/>
      <c r="F429" s="325"/>
      <c r="G429" s="325"/>
      <c r="H429" s="325"/>
      <c r="I429" s="325"/>
      <c r="J429" s="326"/>
      <c r="K429" s="291" t="s">
        <v>2007</v>
      </c>
    </row>
    <row r="430" spans="1:11" ht="12" customHeight="1">
      <c r="A430" s="212">
        <v>0</v>
      </c>
      <c r="B430" s="27">
        <v>162628</v>
      </c>
      <c r="C430" s="324" t="s">
        <v>3994</v>
      </c>
      <c r="D430" s="325"/>
      <c r="E430" s="325"/>
      <c r="F430" s="325"/>
      <c r="G430" s="325"/>
      <c r="H430" s="325"/>
      <c r="I430" s="325"/>
      <c r="J430" s="326"/>
      <c r="K430" s="291" t="s">
        <v>2007</v>
      </c>
    </row>
    <row r="431" spans="1:11" ht="12" customHeight="1">
      <c r="A431" s="249"/>
      <c r="B431" s="329" t="s">
        <v>4910</v>
      </c>
      <c r="C431" s="329" t="s">
        <v>4910</v>
      </c>
      <c r="D431" s="329"/>
      <c r="E431" s="329"/>
      <c r="F431" s="329"/>
      <c r="G431" s="329"/>
      <c r="H431" s="329"/>
      <c r="I431" s="329"/>
      <c r="J431" s="329"/>
      <c r="K431" s="330">
        <v>0</v>
      </c>
    </row>
    <row r="432" spans="1:11" ht="12" customHeight="1">
      <c r="A432" s="212">
        <v>0</v>
      </c>
      <c r="B432" s="27">
        <v>1010389</v>
      </c>
      <c r="C432" s="324" t="s">
        <v>3832</v>
      </c>
      <c r="D432" s="325"/>
      <c r="E432" s="325"/>
      <c r="F432" s="325"/>
      <c r="G432" s="325"/>
      <c r="H432" s="325"/>
      <c r="I432" s="325"/>
      <c r="J432" s="326"/>
      <c r="K432" s="291" t="s">
        <v>2007</v>
      </c>
    </row>
    <row r="433" spans="1:11" ht="12" customHeight="1">
      <c r="A433" s="212">
        <v>0</v>
      </c>
      <c r="B433" s="27">
        <v>1010397</v>
      </c>
      <c r="C433" s="324" t="s">
        <v>3833</v>
      </c>
      <c r="D433" s="325"/>
      <c r="E433" s="325"/>
      <c r="F433" s="325"/>
      <c r="G433" s="325"/>
      <c r="H433" s="325"/>
      <c r="I433" s="325"/>
      <c r="J433" s="326"/>
      <c r="K433" s="291" t="s">
        <v>2007</v>
      </c>
    </row>
    <row r="434" spans="1:11" ht="12" customHeight="1">
      <c r="A434" s="212">
        <v>0</v>
      </c>
      <c r="B434" s="27">
        <v>1010404</v>
      </c>
      <c r="C434" s="324" t="s">
        <v>3834</v>
      </c>
      <c r="D434" s="325"/>
      <c r="E434" s="325"/>
      <c r="F434" s="325"/>
      <c r="G434" s="325"/>
      <c r="H434" s="325"/>
      <c r="I434" s="325"/>
      <c r="J434" s="326"/>
      <c r="K434" s="291" t="s">
        <v>2007</v>
      </c>
    </row>
    <row r="435" spans="1:11" ht="12" customHeight="1">
      <c r="A435" s="212">
        <v>0</v>
      </c>
      <c r="B435" s="27">
        <v>1010420</v>
      </c>
      <c r="C435" s="324" t="s">
        <v>3835</v>
      </c>
      <c r="D435" s="325"/>
      <c r="E435" s="325"/>
      <c r="F435" s="325"/>
      <c r="G435" s="325"/>
      <c r="H435" s="325"/>
      <c r="I435" s="325"/>
      <c r="J435" s="326"/>
      <c r="K435" s="291" t="s">
        <v>2007</v>
      </c>
    </row>
    <row r="436" spans="1:11" ht="12" customHeight="1">
      <c r="A436" s="212">
        <v>0</v>
      </c>
      <c r="B436" s="27">
        <v>1010553</v>
      </c>
      <c r="C436" s="324" t="s">
        <v>3836</v>
      </c>
      <c r="D436" s="325"/>
      <c r="E436" s="325"/>
      <c r="F436" s="325"/>
      <c r="G436" s="325"/>
      <c r="H436" s="325"/>
      <c r="I436" s="325"/>
      <c r="J436" s="326"/>
      <c r="K436" s="291" t="s">
        <v>2007</v>
      </c>
    </row>
    <row r="437" spans="1:11" ht="12" customHeight="1">
      <c r="A437" s="212">
        <v>0</v>
      </c>
      <c r="B437" s="27">
        <v>1010561</v>
      </c>
      <c r="C437" s="324" t="s">
        <v>3837</v>
      </c>
      <c r="D437" s="325"/>
      <c r="E437" s="325"/>
      <c r="F437" s="325"/>
      <c r="G437" s="325"/>
      <c r="H437" s="325"/>
      <c r="I437" s="325"/>
      <c r="J437" s="326"/>
      <c r="K437" s="291" t="s">
        <v>2007</v>
      </c>
    </row>
    <row r="438" spans="1:11" ht="12" customHeight="1">
      <c r="A438" s="212">
        <v>0</v>
      </c>
      <c r="B438" s="27">
        <v>1011973</v>
      </c>
      <c r="C438" s="324" t="s">
        <v>3838</v>
      </c>
      <c r="D438" s="325"/>
      <c r="E438" s="325"/>
      <c r="F438" s="325"/>
      <c r="G438" s="325"/>
      <c r="H438" s="325"/>
      <c r="I438" s="325"/>
      <c r="J438" s="326"/>
      <c r="K438" s="291" t="s">
        <v>2007</v>
      </c>
    </row>
    <row r="439" spans="1:11" ht="12" customHeight="1">
      <c r="A439" s="212">
        <v>0</v>
      </c>
      <c r="B439" s="27">
        <v>1011981</v>
      </c>
      <c r="C439" s="324" t="s">
        <v>3839</v>
      </c>
      <c r="D439" s="325"/>
      <c r="E439" s="325"/>
      <c r="F439" s="325"/>
      <c r="G439" s="325"/>
      <c r="H439" s="325"/>
      <c r="I439" s="325"/>
      <c r="J439" s="326"/>
      <c r="K439" s="291" t="s">
        <v>2007</v>
      </c>
    </row>
    <row r="440" spans="1:11" ht="12" customHeight="1">
      <c r="A440" s="212">
        <v>0</v>
      </c>
      <c r="B440" s="27">
        <v>1010438</v>
      </c>
      <c r="C440" s="324" t="s">
        <v>3840</v>
      </c>
      <c r="D440" s="325"/>
      <c r="E440" s="325"/>
      <c r="F440" s="325"/>
      <c r="G440" s="325"/>
      <c r="H440" s="325"/>
      <c r="I440" s="325"/>
      <c r="J440" s="326"/>
      <c r="K440" s="291" t="s">
        <v>2007</v>
      </c>
    </row>
    <row r="441" spans="1:11" ht="12" customHeight="1">
      <c r="A441" s="212">
        <v>0</v>
      </c>
      <c r="B441" s="27">
        <v>1010488</v>
      </c>
      <c r="C441" s="324" t="s">
        <v>3841</v>
      </c>
      <c r="D441" s="325"/>
      <c r="E441" s="325"/>
      <c r="F441" s="325"/>
      <c r="G441" s="325"/>
      <c r="H441" s="325"/>
      <c r="I441" s="325"/>
      <c r="J441" s="326"/>
      <c r="K441" s="291" t="s">
        <v>2007</v>
      </c>
    </row>
    <row r="442" spans="1:11" ht="12" customHeight="1">
      <c r="A442" s="212">
        <v>0</v>
      </c>
      <c r="B442" s="27">
        <v>1010496</v>
      </c>
      <c r="C442" s="324" t="s">
        <v>3842</v>
      </c>
      <c r="D442" s="325"/>
      <c r="E442" s="325"/>
      <c r="F442" s="325"/>
      <c r="G442" s="325"/>
      <c r="H442" s="325"/>
      <c r="I442" s="325"/>
      <c r="J442" s="326"/>
      <c r="K442" s="291" t="s">
        <v>2007</v>
      </c>
    </row>
    <row r="443" spans="1:11" ht="12" customHeight="1">
      <c r="A443" s="212">
        <v>0</v>
      </c>
      <c r="B443" s="27">
        <v>1010503</v>
      </c>
      <c r="C443" s="324" t="s">
        <v>3843</v>
      </c>
      <c r="D443" s="325"/>
      <c r="E443" s="325"/>
      <c r="F443" s="325"/>
      <c r="G443" s="325"/>
      <c r="H443" s="325"/>
      <c r="I443" s="325"/>
      <c r="J443" s="326"/>
      <c r="K443" s="291" t="s">
        <v>2007</v>
      </c>
    </row>
    <row r="444" spans="1:11" ht="12" customHeight="1">
      <c r="A444" s="212">
        <v>0</v>
      </c>
      <c r="B444" s="27">
        <v>131979</v>
      </c>
      <c r="C444" s="324" t="s">
        <v>3844</v>
      </c>
      <c r="D444" s="325"/>
      <c r="E444" s="325"/>
      <c r="F444" s="325"/>
      <c r="G444" s="325"/>
      <c r="H444" s="325"/>
      <c r="I444" s="325"/>
      <c r="J444" s="326"/>
      <c r="K444" s="291" t="s">
        <v>2007</v>
      </c>
    </row>
    <row r="445" spans="1:11" ht="12" customHeight="1">
      <c r="A445" s="212">
        <v>0</v>
      </c>
      <c r="B445" s="27">
        <v>131987</v>
      </c>
      <c r="C445" s="324" t="s">
        <v>3845</v>
      </c>
      <c r="D445" s="325"/>
      <c r="E445" s="325"/>
      <c r="F445" s="325"/>
      <c r="G445" s="325"/>
      <c r="H445" s="325"/>
      <c r="I445" s="325"/>
      <c r="J445" s="326"/>
      <c r="K445" s="291" t="s">
        <v>2007</v>
      </c>
    </row>
    <row r="446" spans="1:11" ht="12" customHeight="1">
      <c r="A446" s="212">
        <v>0</v>
      </c>
      <c r="B446" s="27">
        <v>125211</v>
      </c>
      <c r="C446" s="324" t="s">
        <v>3846</v>
      </c>
      <c r="D446" s="325"/>
      <c r="E446" s="325"/>
      <c r="F446" s="325"/>
      <c r="G446" s="325"/>
      <c r="H446" s="325"/>
      <c r="I446" s="325"/>
      <c r="J446" s="326"/>
      <c r="K446" s="291" t="s">
        <v>2007</v>
      </c>
    </row>
    <row r="447" spans="1:11" ht="12" customHeight="1">
      <c r="A447" s="212">
        <v>0</v>
      </c>
      <c r="B447" s="27">
        <v>125237</v>
      </c>
      <c r="C447" s="324" t="s">
        <v>3847</v>
      </c>
      <c r="D447" s="325"/>
      <c r="E447" s="325"/>
      <c r="F447" s="325"/>
      <c r="G447" s="325"/>
      <c r="H447" s="325"/>
      <c r="I447" s="325"/>
      <c r="J447" s="326"/>
      <c r="K447" s="291" t="s">
        <v>2007</v>
      </c>
    </row>
    <row r="448" spans="1:11" ht="12" customHeight="1">
      <c r="A448" s="212">
        <v>0</v>
      </c>
      <c r="B448" s="27">
        <v>125252</v>
      </c>
      <c r="C448" s="324" t="s">
        <v>3848</v>
      </c>
      <c r="D448" s="325"/>
      <c r="E448" s="325"/>
      <c r="F448" s="325"/>
      <c r="G448" s="325"/>
      <c r="H448" s="325"/>
      <c r="I448" s="325"/>
      <c r="J448" s="326"/>
      <c r="K448" s="291" t="s">
        <v>2007</v>
      </c>
    </row>
    <row r="449" spans="1:11" ht="12" customHeight="1">
      <c r="A449" s="212">
        <v>0</v>
      </c>
      <c r="B449" s="27">
        <v>125278</v>
      </c>
      <c r="C449" s="324" t="s">
        <v>3849</v>
      </c>
      <c r="D449" s="325"/>
      <c r="E449" s="325"/>
      <c r="F449" s="325"/>
      <c r="G449" s="325"/>
      <c r="H449" s="325"/>
      <c r="I449" s="325"/>
      <c r="J449" s="326"/>
      <c r="K449" s="291" t="s">
        <v>2007</v>
      </c>
    </row>
    <row r="450" spans="1:11" ht="12" customHeight="1">
      <c r="A450" s="212">
        <v>0</v>
      </c>
      <c r="B450" s="27">
        <v>125294</v>
      </c>
      <c r="C450" s="324" t="s">
        <v>3850</v>
      </c>
      <c r="D450" s="325"/>
      <c r="E450" s="325"/>
      <c r="F450" s="325"/>
      <c r="G450" s="325"/>
      <c r="H450" s="325"/>
      <c r="I450" s="325"/>
      <c r="J450" s="326"/>
      <c r="K450" s="291" t="s">
        <v>2007</v>
      </c>
    </row>
    <row r="451" spans="1:11" ht="12" customHeight="1">
      <c r="A451" s="212">
        <v>0</v>
      </c>
      <c r="B451" s="27">
        <v>126326</v>
      </c>
      <c r="C451" s="324" t="s">
        <v>3851</v>
      </c>
      <c r="D451" s="325"/>
      <c r="E451" s="325"/>
      <c r="F451" s="325"/>
      <c r="G451" s="325"/>
      <c r="H451" s="325"/>
      <c r="I451" s="325"/>
      <c r="J451" s="326"/>
      <c r="K451" s="291" t="s">
        <v>2007</v>
      </c>
    </row>
    <row r="452" spans="1:11" ht="12" customHeight="1">
      <c r="A452" s="212">
        <v>0</v>
      </c>
      <c r="B452" s="27">
        <v>133827</v>
      </c>
      <c r="C452" s="324" t="s">
        <v>3852</v>
      </c>
      <c r="D452" s="325"/>
      <c r="E452" s="325"/>
      <c r="F452" s="325"/>
      <c r="G452" s="325"/>
      <c r="H452" s="325"/>
      <c r="I452" s="325"/>
      <c r="J452" s="326"/>
      <c r="K452" s="291" t="s">
        <v>2007</v>
      </c>
    </row>
    <row r="453" spans="1:11" ht="12" customHeight="1">
      <c r="A453" s="212">
        <v>0</v>
      </c>
      <c r="B453" s="27">
        <v>135798</v>
      </c>
      <c r="C453" s="324" t="s">
        <v>3853</v>
      </c>
      <c r="D453" s="325"/>
      <c r="E453" s="325"/>
      <c r="F453" s="325"/>
      <c r="G453" s="325"/>
      <c r="H453" s="325"/>
      <c r="I453" s="325"/>
      <c r="J453" s="326"/>
      <c r="K453" s="291" t="s">
        <v>2007</v>
      </c>
    </row>
    <row r="454" spans="1:11" ht="12" customHeight="1">
      <c r="A454" s="212">
        <v>0</v>
      </c>
      <c r="B454" s="27">
        <v>164608</v>
      </c>
      <c r="C454" s="324" t="s">
        <v>3854</v>
      </c>
      <c r="D454" s="325"/>
      <c r="E454" s="325"/>
      <c r="F454" s="325"/>
      <c r="G454" s="325"/>
      <c r="H454" s="325"/>
      <c r="I454" s="325"/>
      <c r="J454" s="326"/>
      <c r="K454" s="291" t="s">
        <v>2007</v>
      </c>
    </row>
    <row r="455" spans="1:11" ht="12" customHeight="1">
      <c r="A455" s="212">
        <v>0</v>
      </c>
      <c r="B455" s="27">
        <v>188664</v>
      </c>
      <c r="C455" s="324" t="s">
        <v>3855</v>
      </c>
      <c r="D455" s="325"/>
      <c r="E455" s="325"/>
      <c r="F455" s="325"/>
      <c r="G455" s="325"/>
      <c r="H455" s="325"/>
      <c r="I455" s="325"/>
      <c r="J455" s="326"/>
      <c r="K455" s="291" t="s">
        <v>2007</v>
      </c>
    </row>
    <row r="456" spans="1:11" ht="12" customHeight="1">
      <c r="A456" s="212">
        <v>0</v>
      </c>
      <c r="B456" s="27">
        <v>160606</v>
      </c>
      <c r="C456" s="324" t="s">
        <v>3856</v>
      </c>
      <c r="D456" s="325"/>
      <c r="E456" s="325"/>
      <c r="F456" s="325"/>
      <c r="G456" s="325"/>
      <c r="H456" s="325"/>
      <c r="I456" s="325"/>
      <c r="J456" s="326"/>
      <c r="K456" s="291" t="s">
        <v>2007</v>
      </c>
    </row>
    <row r="457" spans="1:11" ht="12" customHeight="1">
      <c r="A457" s="212">
        <v>0</v>
      </c>
      <c r="B457" s="27">
        <v>1013226</v>
      </c>
      <c r="C457" s="324" t="s">
        <v>3857</v>
      </c>
      <c r="D457" s="325"/>
      <c r="E457" s="325"/>
      <c r="F457" s="325"/>
      <c r="G457" s="325"/>
      <c r="H457" s="325"/>
      <c r="I457" s="325"/>
      <c r="J457" s="326"/>
      <c r="K457" s="291" t="s">
        <v>2007</v>
      </c>
    </row>
    <row r="458" spans="1:11" ht="12" customHeight="1">
      <c r="A458" s="212">
        <v>0</v>
      </c>
      <c r="B458" s="27">
        <v>195784</v>
      </c>
      <c r="C458" s="324" t="s">
        <v>3858</v>
      </c>
      <c r="D458" s="325"/>
      <c r="E458" s="325"/>
      <c r="F458" s="325"/>
      <c r="G458" s="325"/>
      <c r="H458" s="325"/>
      <c r="I458" s="325"/>
      <c r="J458" s="326"/>
      <c r="K458" s="291" t="s">
        <v>2007</v>
      </c>
    </row>
    <row r="459" spans="1:11" ht="12" customHeight="1">
      <c r="A459" s="212">
        <v>0</v>
      </c>
      <c r="B459" s="27">
        <v>195776</v>
      </c>
      <c r="C459" s="324" t="s">
        <v>3859</v>
      </c>
      <c r="D459" s="325"/>
      <c r="E459" s="325"/>
      <c r="F459" s="325"/>
      <c r="G459" s="325"/>
      <c r="H459" s="325"/>
      <c r="I459" s="325"/>
      <c r="J459" s="326"/>
      <c r="K459" s="291" t="s">
        <v>2007</v>
      </c>
    </row>
    <row r="460" spans="1:11" ht="12" customHeight="1" thickBot="1">
      <c r="A460" s="212">
        <v>0</v>
      </c>
      <c r="B460" s="27">
        <v>144840</v>
      </c>
      <c r="C460" s="331" t="s">
        <v>3860</v>
      </c>
      <c r="D460" s="332"/>
      <c r="E460" s="332"/>
      <c r="F460" s="332"/>
      <c r="G460" s="332"/>
      <c r="H460" s="332"/>
      <c r="I460" s="332"/>
      <c r="J460" s="333"/>
      <c r="K460" s="291" t="s">
        <v>2007</v>
      </c>
    </row>
    <row r="461" spans="1:11" ht="12" customHeight="1">
      <c r="A461" s="249"/>
      <c r="B461" s="329" t="s">
        <v>4911</v>
      </c>
      <c r="C461" s="329"/>
      <c r="D461" s="329"/>
      <c r="E461" s="329"/>
      <c r="F461" s="329"/>
      <c r="G461" s="329"/>
      <c r="H461" s="329"/>
      <c r="I461" s="329"/>
      <c r="J461" s="329"/>
      <c r="K461" s="330"/>
    </row>
    <row r="462" spans="1:11" ht="12" customHeight="1">
      <c r="A462" s="212">
        <v>0</v>
      </c>
      <c r="B462" s="27">
        <v>197541</v>
      </c>
      <c r="C462" s="324" t="s">
        <v>4479</v>
      </c>
      <c r="D462" s="325"/>
      <c r="E462" s="325"/>
      <c r="F462" s="325"/>
      <c r="G462" s="325"/>
      <c r="H462" s="325"/>
      <c r="I462" s="325"/>
      <c r="J462" s="326"/>
      <c r="K462" s="291" t="s">
        <v>2007</v>
      </c>
    </row>
    <row r="463" spans="1:11" ht="12" customHeight="1">
      <c r="A463" s="212">
        <v>0</v>
      </c>
      <c r="B463" s="27">
        <v>125443</v>
      </c>
      <c r="C463" s="324" t="s">
        <v>4473</v>
      </c>
      <c r="D463" s="325"/>
      <c r="E463" s="325"/>
      <c r="F463" s="325"/>
      <c r="G463" s="325"/>
      <c r="H463" s="325"/>
      <c r="I463" s="325"/>
      <c r="J463" s="326"/>
      <c r="K463" s="291" t="s">
        <v>2007</v>
      </c>
    </row>
    <row r="464" spans="1:11" ht="12" customHeight="1">
      <c r="A464" s="212">
        <v>0</v>
      </c>
      <c r="B464" s="27">
        <v>199075</v>
      </c>
      <c r="C464" s="324" t="s">
        <v>4480</v>
      </c>
      <c r="D464" s="325"/>
      <c r="E464" s="325"/>
      <c r="F464" s="325"/>
      <c r="G464" s="325"/>
      <c r="H464" s="325"/>
      <c r="I464" s="325"/>
      <c r="J464" s="326"/>
      <c r="K464" s="291" t="s">
        <v>2007</v>
      </c>
    </row>
    <row r="465" spans="1:11" ht="12" customHeight="1">
      <c r="A465" s="212">
        <v>0</v>
      </c>
      <c r="B465" s="27">
        <v>120675</v>
      </c>
      <c r="C465" s="324" t="s">
        <v>4477</v>
      </c>
      <c r="D465" s="325"/>
      <c r="E465" s="325"/>
      <c r="F465" s="325"/>
      <c r="G465" s="325"/>
      <c r="H465" s="325"/>
      <c r="I465" s="325"/>
      <c r="J465" s="326"/>
      <c r="K465" s="291" t="s">
        <v>2007</v>
      </c>
    </row>
    <row r="466" spans="1:11" ht="12" customHeight="1">
      <c r="A466" s="212">
        <v>0</v>
      </c>
      <c r="B466" s="27">
        <v>48587</v>
      </c>
      <c r="C466" s="324" t="s">
        <v>4485</v>
      </c>
      <c r="D466" s="325"/>
      <c r="E466" s="325"/>
      <c r="F466" s="325"/>
      <c r="G466" s="325"/>
      <c r="H466" s="325"/>
      <c r="I466" s="325"/>
      <c r="J466" s="326"/>
      <c r="K466" s="291" t="s">
        <v>2007</v>
      </c>
    </row>
    <row r="467" spans="1:11" ht="12" customHeight="1">
      <c r="A467" s="212">
        <v>0</v>
      </c>
      <c r="B467" s="27">
        <v>128470</v>
      </c>
      <c r="C467" s="324" t="s">
        <v>4478</v>
      </c>
      <c r="D467" s="325"/>
      <c r="E467" s="325"/>
      <c r="F467" s="325"/>
      <c r="G467" s="325"/>
      <c r="H467" s="325"/>
      <c r="I467" s="325"/>
      <c r="J467" s="326"/>
      <c r="K467" s="291" t="s">
        <v>2007</v>
      </c>
    </row>
    <row r="468" spans="1:11" ht="12" customHeight="1">
      <c r="A468" s="212">
        <v>0</v>
      </c>
      <c r="B468" s="27">
        <v>60384</v>
      </c>
      <c r="C468" s="324" t="s">
        <v>4476</v>
      </c>
      <c r="D468" s="325"/>
      <c r="E468" s="325"/>
      <c r="F468" s="325"/>
      <c r="G468" s="325"/>
      <c r="H468" s="325"/>
      <c r="I468" s="325"/>
      <c r="J468" s="326"/>
      <c r="K468" s="291" t="s">
        <v>2007</v>
      </c>
    </row>
    <row r="469" spans="1:11" ht="12" customHeight="1">
      <c r="A469" s="212">
        <v>0</v>
      </c>
      <c r="B469" s="27">
        <v>27243</v>
      </c>
      <c r="C469" s="324" t="s">
        <v>4481</v>
      </c>
      <c r="D469" s="325"/>
      <c r="E469" s="325"/>
      <c r="F469" s="325"/>
      <c r="G469" s="325"/>
      <c r="H469" s="325"/>
      <c r="I469" s="325"/>
      <c r="J469" s="326"/>
      <c r="K469" s="291" t="s">
        <v>2007</v>
      </c>
    </row>
    <row r="470" spans="1:11" ht="12" customHeight="1">
      <c r="A470" s="212">
        <v>0</v>
      </c>
      <c r="B470" s="27">
        <v>1004960</v>
      </c>
      <c r="C470" s="324" t="s">
        <v>4483</v>
      </c>
      <c r="D470" s="325"/>
      <c r="E470" s="325"/>
      <c r="F470" s="325"/>
      <c r="G470" s="325"/>
      <c r="H470" s="325"/>
      <c r="I470" s="325"/>
      <c r="J470" s="326"/>
      <c r="K470" s="291" t="s">
        <v>2007</v>
      </c>
    </row>
    <row r="471" spans="1:11" ht="12" customHeight="1">
      <c r="A471" s="212">
        <v>0</v>
      </c>
      <c r="B471" s="27">
        <v>49379</v>
      </c>
      <c r="C471" s="324" t="s">
        <v>4486</v>
      </c>
      <c r="D471" s="325"/>
      <c r="E471" s="325"/>
      <c r="F471" s="325"/>
      <c r="G471" s="325"/>
      <c r="H471" s="325"/>
      <c r="I471" s="325"/>
      <c r="J471" s="326"/>
      <c r="K471" s="291" t="s">
        <v>2007</v>
      </c>
    </row>
    <row r="472" spans="1:11" ht="12" customHeight="1">
      <c r="A472" s="212">
        <v>0</v>
      </c>
      <c r="B472" s="27">
        <v>1826</v>
      </c>
      <c r="C472" s="324" t="s">
        <v>4487</v>
      </c>
      <c r="D472" s="325"/>
      <c r="E472" s="325"/>
      <c r="F472" s="325"/>
      <c r="G472" s="325"/>
      <c r="H472" s="325"/>
      <c r="I472" s="325"/>
      <c r="J472" s="326"/>
      <c r="K472" s="291" t="s">
        <v>2007</v>
      </c>
    </row>
    <row r="473" spans="1:11" ht="12" customHeight="1">
      <c r="A473" s="212">
        <v>0</v>
      </c>
      <c r="B473" s="27">
        <v>49395</v>
      </c>
      <c r="C473" s="324" t="s">
        <v>4488</v>
      </c>
      <c r="D473" s="325"/>
      <c r="E473" s="325"/>
      <c r="F473" s="325"/>
      <c r="G473" s="325"/>
      <c r="H473" s="325"/>
      <c r="I473" s="325"/>
      <c r="J473" s="326"/>
      <c r="K473" s="291" t="s">
        <v>2007</v>
      </c>
    </row>
    <row r="474" spans="1:11" ht="12" customHeight="1">
      <c r="A474" s="212">
        <v>0</v>
      </c>
      <c r="B474" s="27">
        <v>15669</v>
      </c>
      <c r="C474" s="324" t="s">
        <v>4496</v>
      </c>
      <c r="D474" s="325"/>
      <c r="E474" s="325"/>
      <c r="F474" s="325"/>
      <c r="G474" s="325"/>
      <c r="H474" s="325"/>
      <c r="I474" s="325"/>
      <c r="J474" s="326"/>
      <c r="K474" s="291" t="s">
        <v>2007</v>
      </c>
    </row>
    <row r="475" spans="1:11" ht="12" customHeight="1">
      <c r="A475" s="212">
        <v>0</v>
      </c>
      <c r="B475" s="27">
        <v>15909</v>
      </c>
      <c r="C475" s="324" t="s">
        <v>4497</v>
      </c>
      <c r="D475" s="325"/>
      <c r="E475" s="325"/>
      <c r="F475" s="325"/>
      <c r="G475" s="325"/>
      <c r="H475" s="325"/>
      <c r="I475" s="325"/>
      <c r="J475" s="326"/>
      <c r="K475" s="291" t="s">
        <v>2007</v>
      </c>
    </row>
    <row r="476" spans="1:11" ht="12" customHeight="1">
      <c r="A476" s="212">
        <v>0</v>
      </c>
      <c r="B476" s="27">
        <v>198911</v>
      </c>
      <c r="C476" s="324" t="s">
        <v>4475</v>
      </c>
      <c r="D476" s="325"/>
      <c r="E476" s="325"/>
      <c r="F476" s="325"/>
      <c r="G476" s="325"/>
      <c r="H476" s="325"/>
      <c r="I476" s="325"/>
      <c r="J476" s="326"/>
      <c r="K476" s="291" t="s">
        <v>2007</v>
      </c>
    </row>
    <row r="477" spans="1:11" ht="12" customHeight="1">
      <c r="A477" s="212">
        <v>0</v>
      </c>
      <c r="B477" s="27">
        <v>125948</v>
      </c>
      <c r="C477" s="324" t="s">
        <v>4474</v>
      </c>
      <c r="D477" s="325"/>
      <c r="E477" s="325"/>
      <c r="F477" s="325"/>
      <c r="G477" s="325"/>
      <c r="H477" s="325"/>
      <c r="I477" s="325"/>
      <c r="J477" s="326"/>
      <c r="K477" s="291" t="s">
        <v>2007</v>
      </c>
    </row>
    <row r="478" spans="1:11" ht="12" customHeight="1">
      <c r="A478" s="212">
        <v>0</v>
      </c>
      <c r="B478" s="27">
        <v>137729</v>
      </c>
      <c r="C478" s="324" t="s">
        <v>4482</v>
      </c>
      <c r="D478" s="325"/>
      <c r="E478" s="325"/>
      <c r="F478" s="325"/>
      <c r="G478" s="325"/>
      <c r="H478" s="325"/>
      <c r="I478" s="325"/>
      <c r="J478" s="326"/>
      <c r="K478" s="291" t="s">
        <v>2007</v>
      </c>
    </row>
    <row r="479" spans="1:11" ht="12" customHeight="1">
      <c r="A479" s="212">
        <v>0</v>
      </c>
      <c r="B479" s="27">
        <v>96685</v>
      </c>
      <c r="C479" s="324" t="s">
        <v>4493</v>
      </c>
      <c r="D479" s="325"/>
      <c r="E479" s="325"/>
      <c r="F479" s="325"/>
      <c r="G479" s="325"/>
      <c r="H479" s="325"/>
      <c r="I479" s="325"/>
      <c r="J479" s="326"/>
      <c r="K479" s="291" t="s">
        <v>2007</v>
      </c>
    </row>
    <row r="480" spans="1:11" ht="12" customHeight="1">
      <c r="A480" s="212">
        <v>0</v>
      </c>
      <c r="B480" s="27">
        <v>2691</v>
      </c>
      <c r="C480" s="324" t="s">
        <v>4489</v>
      </c>
      <c r="D480" s="325"/>
      <c r="E480" s="325"/>
      <c r="F480" s="325"/>
      <c r="G480" s="325"/>
      <c r="H480" s="325"/>
      <c r="I480" s="325"/>
      <c r="J480" s="326"/>
      <c r="K480" s="291" t="s">
        <v>2007</v>
      </c>
    </row>
    <row r="481" spans="1:11" ht="12" customHeight="1">
      <c r="A481" s="212">
        <v>0</v>
      </c>
      <c r="B481" s="27">
        <v>2733</v>
      </c>
      <c r="C481" s="324" t="s">
        <v>4490</v>
      </c>
      <c r="D481" s="325"/>
      <c r="E481" s="325"/>
      <c r="F481" s="325"/>
      <c r="G481" s="325"/>
      <c r="H481" s="325"/>
      <c r="I481" s="325"/>
      <c r="J481" s="326"/>
      <c r="K481" s="291" t="s">
        <v>2007</v>
      </c>
    </row>
    <row r="482" spans="1:11" ht="12" customHeight="1">
      <c r="A482" s="212">
        <v>0</v>
      </c>
      <c r="B482" s="27">
        <v>26120</v>
      </c>
      <c r="C482" s="324" t="s">
        <v>4491</v>
      </c>
      <c r="D482" s="325"/>
      <c r="E482" s="325"/>
      <c r="F482" s="325"/>
      <c r="G482" s="325"/>
      <c r="H482" s="325"/>
      <c r="I482" s="325"/>
      <c r="J482" s="326"/>
      <c r="K482" s="291" t="s">
        <v>2007</v>
      </c>
    </row>
    <row r="483" spans="1:11" ht="12" customHeight="1">
      <c r="A483" s="212">
        <v>0</v>
      </c>
      <c r="B483" s="27">
        <v>51680</v>
      </c>
      <c r="C483" s="324" t="s">
        <v>4492</v>
      </c>
      <c r="D483" s="325"/>
      <c r="E483" s="325"/>
      <c r="F483" s="325"/>
      <c r="G483" s="325"/>
      <c r="H483" s="325"/>
      <c r="I483" s="325"/>
      <c r="J483" s="326"/>
      <c r="K483" s="291" t="s">
        <v>2007</v>
      </c>
    </row>
    <row r="484" spans="1:11" ht="12" customHeight="1">
      <c r="A484" s="212">
        <v>0</v>
      </c>
      <c r="B484" s="27">
        <v>64022</v>
      </c>
      <c r="C484" s="324" t="s">
        <v>4833</v>
      </c>
      <c r="D484" s="325"/>
      <c r="E484" s="325"/>
      <c r="F484" s="325"/>
      <c r="G484" s="325"/>
      <c r="H484" s="325"/>
      <c r="I484" s="325"/>
      <c r="J484" s="326"/>
      <c r="K484" s="291" t="s">
        <v>2007</v>
      </c>
    </row>
    <row r="485" spans="1:11" ht="12" customHeight="1">
      <c r="A485" s="212">
        <v>0</v>
      </c>
      <c r="B485" s="27">
        <v>71555</v>
      </c>
      <c r="C485" s="324" t="s">
        <v>4494</v>
      </c>
      <c r="D485" s="325"/>
      <c r="E485" s="325"/>
      <c r="F485" s="325"/>
      <c r="G485" s="325"/>
      <c r="H485" s="325"/>
      <c r="I485" s="325"/>
      <c r="J485" s="326"/>
      <c r="K485" s="291" t="s">
        <v>2007</v>
      </c>
    </row>
    <row r="486" spans="1:11" ht="12" customHeight="1">
      <c r="A486" s="212">
        <v>0</v>
      </c>
      <c r="B486" s="27">
        <v>29926</v>
      </c>
      <c r="C486" s="324" t="s">
        <v>4912</v>
      </c>
      <c r="D486" s="325"/>
      <c r="E486" s="325"/>
      <c r="F486" s="325"/>
      <c r="G486" s="325"/>
      <c r="H486" s="325"/>
      <c r="I486" s="325"/>
      <c r="J486" s="326"/>
      <c r="K486" s="291" t="s">
        <v>2007</v>
      </c>
    </row>
    <row r="487" spans="1:11" ht="12" customHeight="1">
      <c r="A487" s="212">
        <v>0</v>
      </c>
      <c r="B487" s="27">
        <v>9951</v>
      </c>
      <c r="C487" s="324" t="s">
        <v>4495</v>
      </c>
      <c r="D487" s="325"/>
      <c r="E487" s="325"/>
      <c r="F487" s="325"/>
      <c r="G487" s="325"/>
      <c r="H487" s="325"/>
      <c r="I487" s="325"/>
      <c r="J487" s="326"/>
      <c r="K487" s="291" t="s">
        <v>2007</v>
      </c>
    </row>
    <row r="488" spans="1:11" ht="12" customHeight="1">
      <c r="A488" s="212">
        <v>0</v>
      </c>
      <c r="B488" s="27">
        <v>25775</v>
      </c>
      <c r="C488" s="324" t="s">
        <v>4913</v>
      </c>
      <c r="D488" s="325"/>
      <c r="E488" s="325"/>
      <c r="F488" s="325"/>
      <c r="G488" s="325"/>
      <c r="H488" s="325"/>
      <c r="I488" s="325"/>
      <c r="J488" s="326"/>
      <c r="K488" s="291" t="s">
        <v>2007</v>
      </c>
    </row>
    <row r="489" spans="1:11" ht="12" customHeight="1">
      <c r="A489" s="249"/>
      <c r="B489" s="329" t="s">
        <v>3892</v>
      </c>
      <c r="C489" s="329" t="s">
        <v>3892</v>
      </c>
      <c r="D489" s="329"/>
      <c r="E489" s="329"/>
      <c r="F489" s="329"/>
      <c r="G489" s="329"/>
      <c r="H489" s="329"/>
      <c r="I489" s="329"/>
      <c r="J489" s="329"/>
      <c r="K489" s="330">
        <v>0</v>
      </c>
    </row>
    <row r="490" spans="1:11" ht="12" customHeight="1">
      <c r="A490" s="212">
        <v>0</v>
      </c>
      <c r="B490" s="27">
        <v>213819</v>
      </c>
      <c r="C490" s="324" t="s">
        <v>3893</v>
      </c>
      <c r="D490" s="325"/>
      <c r="E490" s="325"/>
      <c r="F490" s="325"/>
      <c r="G490" s="325"/>
      <c r="H490" s="325"/>
      <c r="I490" s="325"/>
      <c r="J490" s="326"/>
      <c r="K490" s="291" t="s">
        <v>2007</v>
      </c>
    </row>
    <row r="491" spans="1:11" ht="12" customHeight="1">
      <c r="A491" s="212">
        <v>0</v>
      </c>
      <c r="B491" s="27">
        <v>1000124</v>
      </c>
      <c r="C491" s="324" t="s">
        <v>3894</v>
      </c>
      <c r="D491" s="325"/>
      <c r="E491" s="325"/>
      <c r="F491" s="325"/>
      <c r="G491" s="325"/>
      <c r="H491" s="325"/>
      <c r="I491" s="325"/>
      <c r="J491" s="326"/>
      <c r="K491" s="291" t="s">
        <v>2007</v>
      </c>
    </row>
    <row r="492" spans="1:11" ht="12" customHeight="1">
      <c r="A492" s="212">
        <v>0</v>
      </c>
      <c r="B492" s="27">
        <v>1000249</v>
      </c>
      <c r="C492" s="324" t="s">
        <v>3895</v>
      </c>
      <c r="D492" s="325"/>
      <c r="E492" s="325"/>
      <c r="F492" s="325"/>
      <c r="G492" s="325"/>
      <c r="H492" s="325"/>
      <c r="I492" s="325"/>
      <c r="J492" s="326"/>
      <c r="K492" s="291" t="s">
        <v>2007</v>
      </c>
    </row>
    <row r="493" spans="1:11" ht="12" customHeight="1">
      <c r="A493" s="212">
        <v>0</v>
      </c>
      <c r="B493" s="27">
        <v>69500</v>
      </c>
      <c r="C493" s="324" t="s">
        <v>3896</v>
      </c>
      <c r="D493" s="325"/>
      <c r="E493" s="325"/>
      <c r="F493" s="325"/>
      <c r="G493" s="325"/>
      <c r="H493" s="325"/>
      <c r="I493" s="325"/>
      <c r="J493" s="326"/>
      <c r="K493" s="291" t="s">
        <v>2007</v>
      </c>
    </row>
    <row r="494" spans="1:11">
      <c r="A494" s="212">
        <v>0</v>
      </c>
      <c r="B494" s="27">
        <v>52712</v>
      </c>
      <c r="C494" s="324" t="s">
        <v>3897</v>
      </c>
      <c r="D494" s="325"/>
      <c r="E494" s="325"/>
      <c r="F494" s="325"/>
      <c r="G494" s="325"/>
      <c r="H494" s="325"/>
      <c r="I494" s="325"/>
      <c r="J494" s="326"/>
      <c r="K494" s="291" t="s">
        <v>2007</v>
      </c>
    </row>
    <row r="495" spans="1:11">
      <c r="A495" s="212">
        <v>0</v>
      </c>
      <c r="B495" s="27">
        <v>52803</v>
      </c>
      <c r="C495" s="324" t="s">
        <v>3898</v>
      </c>
      <c r="D495" s="325"/>
      <c r="E495" s="325"/>
      <c r="F495" s="325"/>
      <c r="G495" s="325"/>
      <c r="H495" s="325"/>
      <c r="I495" s="325"/>
      <c r="J495" s="326"/>
      <c r="K495" s="291" t="s">
        <v>2007</v>
      </c>
    </row>
    <row r="496" spans="1:11" ht="21" customHeight="1">
      <c r="A496" s="212">
        <v>0</v>
      </c>
      <c r="B496" s="27">
        <v>54825</v>
      </c>
      <c r="C496" s="324" t="s">
        <v>3899</v>
      </c>
      <c r="D496" s="325"/>
      <c r="E496" s="325"/>
      <c r="F496" s="325"/>
      <c r="G496" s="325"/>
      <c r="H496" s="325"/>
      <c r="I496" s="325"/>
      <c r="J496" s="326"/>
      <c r="K496" s="291" t="s">
        <v>2007</v>
      </c>
    </row>
    <row r="497" spans="1:11" ht="21" customHeight="1">
      <c r="A497" s="212">
        <v>0</v>
      </c>
      <c r="B497" s="27">
        <v>154591</v>
      </c>
      <c r="C497" s="324" t="s">
        <v>3900</v>
      </c>
      <c r="D497" s="325"/>
      <c r="E497" s="325"/>
      <c r="F497" s="325"/>
      <c r="G497" s="325"/>
      <c r="H497" s="325"/>
      <c r="I497" s="325"/>
      <c r="J497" s="326"/>
      <c r="K497" s="291" t="s">
        <v>2007</v>
      </c>
    </row>
    <row r="498" spans="1:11" ht="36" customHeight="1">
      <c r="A498" s="212">
        <v>0</v>
      </c>
      <c r="B498" s="27">
        <v>173880</v>
      </c>
      <c r="C498" s="324" t="s">
        <v>3901</v>
      </c>
      <c r="D498" s="325"/>
      <c r="E498" s="325"/>
      <c r="F498" s="325"/>
      <c r="G498" s="325"/>
      <c r="H498" s="325"/>
      <c r="I498" s="325"/>
      <c r="J498" s="326"/>
      <c r="K498" s="291" t="s">
        <v>2007</v>
      </c>
    </row>
    <row r="499" spans="1:11">
      <c r="A499" s="212">
        <v>0</v>
      </c>
      <c r="B499" s="27">
        <v>83881</v>
      </c>
      <c r="C499" s="324" t="s">
        <v>3902</v>
      </c>
      <c r="D499" s="325"/>
      <c r="E499" s="325"/>
      <c r="F499" s="325"/>
      <c r="G499" s="325"/>
      <c r="H499" s="325"/>
      <c r="I499" s="325"/>
      <c r="J499" s="326"/>
      <c r="K499" s="291" t="s">
        <v>2007</v>
      </c>
    </row>
    <row r="500" spans="1:11">
      <c r="A500" s="212">
        <v>0</v>
      </c>
      <c r="B500" s="27">
        <v>135020</v>
      </c>
      <c r="C500" s="324" t="s">
        <v>3903</v>
      </c>
      <c r="D500" s="325"/>
      <c r="E500" s="325"/>
      <c r="F500" s="325"/>
      <c r="G500" s="325"/>
      <c r="H500" s="325"/>
      <c r="I500" s="325"/>
      <c r="J500" s="326"/>
      <c r="K500" s="291" t="s">
        <v>2007</v>
      </c>
    </row>
    <row r="501" spans="1:11" ht="12.5" thickBot="1">
      <c r="A501" s="212">
        <v>0</v>
      </c>
      <c r="B501" s="27">
        <v>91553</v>
      </c>
      <c r="C501" s="324" t="s">
        <v>3904</v>
      </c>
      <c r="D501" s="325"/>
      <c r="E501" s="325"/>
      <c r="F501" s="325"/>
      <c r="G501" s="325"/>
      <c r="H501" s="325"/>
      <c r="I501" s="325"/>
      <c r="J501" s="326"/>
      <c r="K501" s="291" t="s">
        <v>2007</v>
      </c>
    </row>
    <row r="502" spans="1:11" ht="12" customHeight="1">
      <c r="A502" s="249"/>
      <c r="B502" s="327" t="s">
        <v>3905</v>
      </c>
      <c r="C502" s="327" t="s">
        <v>3905</v>
      </c>
      <c r="D502" s="327"/>
      <c r="E502" s="327"/>
      <c r="F502" s="327"/>
      <c r="G502" s="327"/>
      <c r="H502" s="327"/>
      <c r="I502" s="327"/>
      <c r="J502" s="327"/>
      <c r="K502" s="328">
        <v>0</v>
      </c>
    </row>
    <row r="503" spans="1:11" ht="24" customHeight="1">
      <c r="A503" s="212">
        <v>0</v>
      </c>
      <c r="B503" s="27">
        <v>1099953</v>
      </c>
      <c r="C503" s="324" t="s">
        <v>4564</v>
      </c>
      <c r="D503" s="325"/>
      <c r="E503" s="325"/>
      <c r="F503" s="325"/>
      <c r="G503" s="325"/>
      <c r="H503" s="325"/>
      <c r="I503" s="325"/>
      <c r="J503" s="326"/>
      <c r="K503" s="291" t="s">
        <v>2007</v>
      </c>
    </row>
    <row r="504" spans="1:11" ht="24" customHeight="1">
      <c r="A504" s="212">
        <v>0</v>
      </c>
      <c r="B504" s="27">
        <v>1101675</v>
      </c>
      <c r="C504" s="324" t="s">
        <v>4568</v>
      </c>
      <c r="D504" s="325"/>
      <c r="E504" s="325"/>
      <c r="F504" s="325"/>
      <c r="G504" s="325"/>
      <c r="H504" s="325"/>
      <c r="I504" s="325"/>
      <c r="J504" s="326"/>
      <c r="K504" s="291" t="s">
        <v>2007</v>
      </c>
    </row>
    <row r="505" spans="1:11" ht="24" customHeight="1">
      <c r="A505" s="212">
        <v>0</v>
      </c>
      <c r="B505" s="27">
        <v>1101625</v>
      </c>
      <c r="C505" s="324" t="s">
        <v>4567</v>
      </c>
      <c r="D505" s="325"/>
      <c r="E505" s="325"/>
      <c r="F505" s="325"/>
      <c r="G505" s="325"/>
      <c r="H505" s="325"/>
      <c r="I505" s="325"/>
      <c r="J505" s="326"/>
      <c r="K505" s="291" t="s">
        <v>2007</v>
      </c>
    </row>
    <row r="506" spans="1:11" ht="24" customHeight="1">
      <c r="A506" s="212">
        <v>0</v>
      </c>
      <c r="B506" s="27">
        <v>1101005</v>
      </c>
      <c r="C506" s="324" t="s">
        <v>4566</v>
      </c>
      <c r="D506" s="325"/>
      <c r="E506" s="325"/>
      <c r="F506" s="325"/>
      <c r="G506" s="325"/>
      <c r="H506" s="325"/>
      <c r="I506" s="325"/>
      <c r="J506" s="326"/>
      <c r="K506" s="291" t="s">
        <v>2007</v>
      </c>
    </row>
    <row r="507" spans="1:11" ht="24" customHeight="1">
      <c r="A507" s="212">
        <v>0</v>
      </c>
      <c r="B507" s="27">
        <v>1100990</v>
      </c>
      <c r="C507" s="324" t="s">
        <v>4565</v>
      </c>
      <c r="D507" s="325"/>
      <c r="E507" s="325"/>
      <c r="F507" s="325"/>
      <c r="G507" s="325"/>
      <c r="H507" s="325"/>
      <c r="I507" s="325"/>
      <c r="J507" s="326"/>
      <c r="K507" s="291" t="s">
        <v>2007</v>
      </c>
    </row>
    <row r="508" spans="1:11">
      <c r="A508" s="212">
        <v>0</v>
      </c>
      <c r="B508" s="27">
        <v>1101659</v>
      </c>
      <c r="C508" s="324" t="s">
        <v>4570</v>
      </c>
      <c r="D508" s="325"/>
      <c r="E508" s="325"/>
      <c r="F508" s="325"/>
      <c r="G508" s="325"/>
      <c r="H508" s="325"/>
      <c r="I508" s="325"/>
      <c r="J508" s="326"/>
      <c r="K508" s="291" t="s">
        <v>2007</v>
      </c>
    </row>
    <row r="509" spans="1:11" ht="24" customHeight="1">
      <c r="A509" s="212">
        <v>0</v>
      </c>
      <c r="B509" s="27">
        <v>1101641</v>
      </c>
      <c r="C509" s="324" t="s">
        <v>4569</v>
      </c>
      <c r="D509" s="325"/>
      <c r="E509" s="325"/>
      <c r="F509" s="325"/>
      <c r="G509" s="325"/>
      <c r="H509" s="325"/>
      <c r="I509" s="325"/>
      <c r="J509" s="326"/>
      <c r="K509" s="291" t="s">
        <v>2007</v>
      </c>
    </row>
    <row r="510" spans="1:11">
      <c r="A510" s="212">
        <v>0</v>
      </c>
      <c r="B510" s="27">
        <v>92213</v>
      </c>
      <c r="C510" s="324" t="s">
        <v>3906</v>
      </c>
      <c r="D510" s="325"/>
      <c r="E510" s="325"/>
      <c r="F510" s="325"/>
      <c r="G510" s="325"/>
      <c r="H510" s="325"/>
      <c r="I510" s="325"/>
      <c r="J510" s="326"/>
      <c r="K510" s="291" t="s">
        <v>2007</v>
      </c>
    </row>
    <row r="511" spans="1:11" ht="21" customHeight="1">
      <c r="A511" s="212">
        <v>0</v>
      </c>
      <c r="B511" s="27">
        <v>92254</v>
      </c>
      <c r="C511" s="324" t="s">
        <v>3907</v>
      </c>
      <c r="D511" s="325"/>
      <c r="E511" s="325"/>
      <c r="F511" s="325"/>
      <c r="G511" s="325"/>
      <c r="H511" s="325"/>
      <c r="I511" s="325"/>
      <c r="J511" s="326"/>
      <c r="K511" s="291" t="s">
        <v>2007</v>
      </c>
    </row>
    <row r="512" spans="1:11" ht="10.5" customHeight="1">
      <c r="A512" s="212">
        <v>0</v>
      </c>
      <c r="B512" s="27">
        <v>92221</v>
      </c>
      <c r="C512" s="324" t="s">
        <v>3908</v>
      </c>
      <c r="D512" s="325"/>
      <c r="E512" s="325"/>
      <c r="F512" s="325"/>
      <c r="G512" s="325"/>
      <c r="H512" s="325"/>
      <c r="I512" s="325"/>
      <c r="J512" s="326"/>
      <c r="K512" s="291" t="s">
        <v>2007</v>
      </c>
    </row>
    <row r="513" spans="1:11" ht="10.5" customHeight="1">
      <c r="A513" s="212">
        <v>0</v>
      </c>
      <c r="B513" s="27">
        <v>92262</v>
      </c>
      <c r="C513" s="324" t="s">
        <v>3909</v>
      </c>
      <c r="D513" s="325"/>
      <c r="E513" s="325"/>
      <c r="F513" s="325"/>
      <c r="G513" s="325"/>
      <c r="H513" s="325"/>
      <c r="I513" s="325"/>
      <c r="J513" s="326"/>
      <c r="K513" s="291" t="s">
        <v>2007</v>
      </c>
    </row>
    <row r="514" spans="1:11" ht="21" customHeight="1">
      <c r="A514" s="212">
        <v>0</v>
      </c>
      <c r="B514" s="27">
        <v>92239</v>
      </c>
      <c r="C514" s="324" t="s">
        <v>3910</v>
      </c>
      <c r="D514" s="325"/>
      <c r="E514" s="325"/>
      <c r="F514" s="325"/>
      <c r="G514" s="325"/>
      <c r="H514" s="325"/>
      <c r="I514" s="325"/>
      <c r="J514" s="326"/>
      <c r="K514" s="291" t="s">
        <v>2007</v>
      </c>
    </row>
    <row r="515" spans="1:11" ht="21" customHeight="1">
      <c r="A515" s="212">
        <v>0</v>
      </c>
      <c r="B515" s="27">
        <v>92270</v>
      </c>
      <c r="C515" s="324" t="s">
        <v>3911</v>
      </c>
      <c r="D515" s="325"/>
      <c r="E515" s="325"/>
      <c r="F515" s="325"/>
      <c r="G515" s="325"/>
      <c r="H515" s="325"/>
      <c r="I515" s="325"/>
      <c r="J515" s="326"/>
      <c r="K515" s="291" t="s">
        <v>2007</v>
      </c>
    </row>
    <row r="516" spans="1:11" ht="21" customHeight="1">
      <c r="A516" s="212">
        <v>0</v>
      </c>
      <c r="B516" s="27">
        <v>92247</v>
      </c>
      <c r="C516" s="324" t="s">
        <v>3912</v>
      </c>
      <c r="D516" s="325"/>
      <c r="E516" s="325"/>
      <c r="F516" s="325"/>
      <c r="G516" s="325"/>
      <c r="H516" s="325"/>
      <c r="I516" s="325"/>
      <c r="J516" s="326"/>
      <c r="K516" s="291" t="s">
        <v>2007</v>
      </c>
    </row>
    <row r="517" spans="1:11" ht="21" customHeight="1">
      <c r="A517" s="212">
        <v>0</v>
      </c>
      <c r="B517" s="27">
        <v>141473</v>
      </c>
      <c r="C517" s="324" t="s">
        <v>3913</v>
      </c>
      <c r="D517" s="325"/>
      <c r="E517" s="325"/>
      <c r="F517" s="325"/>
      <c r="G517" s="325"/>
      <c r="H517" s="325"/>
      <c r="I517" s="325"/>
      <c r="J517" s="326"/>
      <c r="K517" s="291" t="s">
        <v>2007</v>
      </c>
    </row>
    <row r="518" spans="1:11" ht="21" customHeight="1">
      <c r="A518" s="212">
        <v>0</v>
      </c>
      <c r="B518" s="27">
        <v>92296</v>
      </c>
      <c r="C518" s="324" t="s">
        <v>3914</v>
      </c>
      <c r="D518" s="325"/>
      <c r="E518" s="325"/>
      <c r="F518" s="325"/>
      <c r="G518" s="325"/>
      <c r="H518" s="325"/>
      <c r="I518" s="325"/>
      <c r="J518" s="326"/>
      <c r="K518" s="291" t="s">
        <v>2007</v>
      </c>
    </row>
    <row r="519" spans="1:11" ht="21" customHeight="1">
      <c r="A519" s="212">
        <v>0</v>
      </c>
      <c r="B519" s="27">
        <v>92304</v>
      </c>
      <c r="C519" s="324" t="s">
        <v>3915</v>
      </c>
      <c r="D519" s="325"/>
      <c r="E519" s="325"/>
      <c r="F519" s="325"/>
      <c r="G519" s="325"/>
      <c r="H519" s="325"/>
      <c r="I519" s="325"/>
      <c r="J519" s="326"/>
      <c r="K519" s="291" t="s">
        <v>2007</v>
      </c>
    </row>
    <row r="520" spans="1:11" ht="21" customHeight="1">
      <c r="A520" s="212">
        <v>0</v>
      </c>
      <c r="B520" s="27">
        <v>92833</v>
      </c>
      <c r="C520" s="324" t="s">
        <v>3916</v>
      </c>
      <c r="D520" s="325"/>
      <c r="E520" s="325"/>
      <c r="F520" s="325"/>
      <c r="G520" s="325"/>
      <c r="H520" s="325"/>
      <c r="I520" s="325"/>
      <c r="J520" s="326"/>
      <c r="K520" s="291" t="s">
        <v>2007</v>
      </c>
    </row>
    <row r="521" spans="1:11" ht="21" customHeight="1">
      <c r="A521" s="212">
        <v>0</v>
      </c>
      <c r="B521" s="27">
        <v>92312</v>
      </c>
      <c r="C521" s="324" t="s">
        <v>3917</v>
      </c>
      <c r="D521" s="325"/>
      <c r="E521" s="325"/>
      <c r="F521" s="325"/>
      <c r="G521" s="325"/>
      <c r="H521" s="325"/>
      <c r="I521" s="325"/>
      <c r="J521" s="326"/>
      <c r="K521" s="291" t="s">
        <v>2007</v>
      </c>
    </row>
    <row r="522" spans="1:11" ht="21" customHeight="1">
      <c r="A522" s="212">
        <v>0</v>
      </c>
      <c r="B522" s="27">
        <v>92320</v>
      </c>
      <c r="C522" s="324" t="s">
        <v>3918</v>
      </c>
      <c r="D522" s="325"/>
      <c r="E522" s="325"/>
      <c r="F522" s="325"/>
      <c r="G522" s="325"/>
      <c r="H522" s="325"/>
      <c r="I522" s="325"/>
      <c r="J522" s="326"/>
      <c r="K522" s="291" t="s">
        <v>2007</v>
      </c>
    </row>
    <row r="523" spans="1:11" ht="21" customHeight="1">
      <c r="A523" s="212">
        <v>0</v>
      </c>
      <c r="B523" s="27">
        <v>129619</v>
      </c>
      <c r="C523" s="324" t="s">
        <v>3919</v>
      </c>
      <c r="D523" s="325"/>
      <c r="E523" s="325"/>
      <c r="F523" s="325"/>
      <c r="G523" s="325"/>
      <c r="H523" s="325"/>
      <c r="I523" s="325"/>
      <c r="J523" s="326"/>
      <c r="K523" s="291" t="s">
        <v>2007</v>
      </c>
    </row>
    <row r="524" spans="1:11" ht="21" customHeight="1">
      <c r="A524" s="212">
        <v>0</v>
      </c>
      <c r="B524" s="27">
        <v>44404</v>
      </c>
      <c r="C524" s="324" t="s">
        <v>3920</v>
      </c>
      <c r="D524" s="325"/>
      <c r="E524" s="325"/>
      <c r="F524" s="325"/>
      <c r="G524" s="325"/>
      <c r="H524" s="325"/>
      <c r="I524" s="325"/>
      <c r="J524" s="326"/>
      <c r="K524" s="291" t="s">
        <v>2007</v>
      </c>
    </row>
    <row r="525" spans="1:11" ht="21" customHeight="1">
      <c r="A525" s="212">
        <v>0</v>
      </c>
      <c r="B525" s="27">
        <v>157420</v>
      </c>
      <c r="C525" s="324" t="s">
        <v>3923</v>
      </c>
      <c r="D525" s="325"/>
      <c r="E525" s="325"/>
      <c r="F525" s="325"/>
      <c r="G525" s="325"/>
      <c r="H525" s="325"/>
      <c r="I525" s="325"/>
      <c r="J525" s="326"/>
      <c r="K525" s="291" t="s">
        <v>2007</v>
      </c>
    </row>
    <row r="526" spans="1:11" ht="21" customHeight="1">
      <c r="A526" s="212">
        <v>0</v>
      </c>
      <c r="B526" s="27">
        <v>157412</v>
      </c>
      <c r="C526" s="324" t="s">
        <v>3922</v>
      </c>
      <c r="D526" s="325"/>
      <c r="E526" s="325"/>
      <c r="F526" s="325"/>
      <c r="G526" s="325"/>
      <c r="H526" s="325"/>
      <c r="I526" s="325"/>
      <c r="J526" s="326"/>
      <c r="K526" s="291" t="s">
        <v>2007</v>
      </c>
    </row>
    <row r="527" spans="1:11" ht="21" customHeight="1">
      <c r="A527" s="212">
        <v>0</v>
      </c>
      <c r="B527" s="27">
        <v>148247</v>
      </c>
      <c r="C527" s="324" t="s">
        <v>3921</v>
      </c>
      <c r="D527" s="325"/>
      <c r="E527" s="325"/>
      <c r="F527" s="325"/>
      <c r="G527" s="325"/>
      <c r="H527" s="325"/>
      <c r="I527" s="325"/>
      <c r="J527" s="326"/>
      <c r="K527" s="291" t="s">
        <v>2007</v>
      </c>
    </row>
    <row r="528" spans="1:11" ht="12" customHeight="1">
      <c r="A528" s="212">
        <v>0</v>
      </c>
      <c r="B528" s="27">
        <v>92288</v>
      </c>
      <c r="C528" s="324" t="s">
        <v>3924</v>
      </c>
      <c r="D528" s="325"/>
      <c r="E528" s="325"/>
      <c r="F528" s="325"/>
      <c r="G528" s="325"/>
      <c r="H528" s="325"/>
      <c r="I528" s="325"/>
      <c r="J528" s="326"/>
      <c r="K528" s="291" t="s">
        <v>2007</v>
      </c>
    </row>
    <row r="529" spans="1:11" ht="12.75" customHeight="1" thickBot="1">
      <c r="A529" s="212">
        <v>0</v>
      </c>
      <c r="B529" s="27">
        <v>9878</v>
      </c>
      <c r="C529" s="331" t="s">
        <v>3925</v>
      </c>
      <c r="D529" s="332"/>
      <c r="E529" s="332"/>
      <c r="F529" s="332"/>
      <c r="G529" s="332"/>
      <c r="H529" s="332"/>
      <c r="I529" s="332"/>
      <c r="J529" s="333"/>
      <c r="K529" s="291" t="s">
        <v>2007</v>
      </c>
    </row>
    <row r="530" spans="1:11" ht="12" customHeight="1">
      <c r="A530" s="249"/>
      <c r="B530" s="327" t="s">
        <v>3926</v>
      </c>
      <c r="C530" s="327" t="s">
        <v>3926</v>
      </c>
      <c r="D530" s="327"/>
      <c r="E530" s="327"/>
      <c r="F530" s="327"/>
      <c r="G530" s="327"/>
      <c r="H530" s="327"/>
      <c r="I530" s="327"/>
      <c r="J530" s="327"/>
      <c r="K530" s="328">
        <v>0</v>
      </c>
    </row>
    <row r="531" spans="1:11">
      <c r="A531" s="212">
        <v>0</v>
      </c>
      <c r="B531" s="27">
        <v>120840</v>
      </c>
      <c r="C531" s="324" t="s">
        <v>3930</v>
      </c>
      <c r="D531" s="325"/>
      <c r="E531" s="325"/>
      <c r="F531" s="325"/>
      <c r="G531" s="325"/>
      <c r="H531" s="325"/>
      <c r="I531" s="325"/>
      <c r="J531" s="326"/>
      <c r="K531" s="291" t="s">
        <v>2007</v>
      </c>
    </row>
    <row r="532" spans="1:11" ht="21" customHeight="1">
      <c r="A532" s="212">
        <v>0</v>
      </c>
      <c r="B532" s="27">
        <v>57232</v>
      </c>
      <c r="C532" s="324" t="s">
        <v>3928</v>
      </c>
      <c r="D532" s="325"/>
      <c r="E532" s="325"/>
      <c r="F532" s="325"/>
      <c r="G532" s="325"/>
      <c r="H532" s="325"/>
      <c r="I532" s="325"/>
      <c r="J532" s="326"/>
      <c r="K532" s="291" t="s">
        <v>2007</v>
      </c>
    </row>
    <row r="533" spans="1:11" ht="21" customHeight="1">
      <c r="A533" s="212">
        <v>0</v>
      </c>
      <c r="B533" s="27">
        <v>56408</v>
      </c>
      <c r="C533" s="324" t="s">
        <v>3927</v>
      </c>
      <c r="D533" s="325"/>
      <c r="E533" s="325"/>
      <c r="F533" s="325"/>
      <c r="G533" s="325"/>
      <c r="H533" s="325"/>
      <c r="I533" s="325"/>
      <c r="J533" s="326"/>
      <c r="K533" s="291" t="s">
        <v>2007</v>
      </c>
    </row>
    <row r="534" spans="1:11" ht="21" customHeight="1">
      <c r="A534" s="212">
        <v>0</v>
      </c>
      <c r="B534" s="27">
        <v>83444</v>
      </c>
      <c r="C534" s="324" t="s">
        <v>3929</v>
      </c>
      <c r="D534" s="325"/>
      <c r="E534" s="325"/>
      <c r="F534" s="325"/>
      <c r="G534" s="325"/>
      <c r="H534" s="325"/>
      <c r="I534" s="325"/>
      <c r="J534" s="326"/>
      <c r="K534" s="291" t="s">
        <v>2007</v>
      </c>
    </row>
    <row r="535" spans="1:11">
      <c r="A535" s="212">
        <v>0</v>
      </c>
      <c r="B535" s="27">
        <v>5868</v>
      </c>
      <c r="C535" s="324" t="s">
        <v>4344</v>
      </c>
      <c r="D535" s="325"/>
      <c r="E535" s="325"/>
      <c r="F535" s="325"/>
      <c r="G535" s="325"/>
      <c r="H535" s="325"/>
      <c r="I535" s="325"/>
      <c r="J535" s="326"/>
      <c r="K535" s="291" t="s">
        <v>2007</v>
      </c>
    </row>
    <row r="536" spans="1:11">
      <c r="A536" s="212">
        <v>0</v>
      </c>
      <c r="B536" s="27">
        <v>19869</v>
      </c>
      <c r="C536" s="324" t="s">
        <v>4347</v>
      </c>
      <c r="D536" s="325"/>
      <c r="E536" s="325"/>
      <c r="F536" s="325"/>
      <c r="G536" s="325"/>
      <c r="H536" s="325"/>
      <c r="I536" s="325"/>
      <c r="J536" s="326"/>
      <c r="K536" s="291" t="s">
        <v>2007</v>
      </c>
    </row>
    <row r="537" spans="1:11" ht="12" customHeight="1">
      <c r="A537" s="212">
        <v>0</v>
      </c>
      <c r="B537" s="27">
        <v>187740</v>
      </c>
      <c r="C537" s="324" t="s">
        <v>3931</v>
      </c>
      <c r="D537" s="325"/>
      <c r="E537" s="325"/>
      <c r="F537" s="325"/>
      <c r="G537" s="325"/>
      <c r="H537" s="325"/>
      <c r="I537" s="325"/>
      <c r="J537" s="326"/>
      <c r="K537" s="291" t="s">
        <v>2007</v>
      </c>
    </row>
    <row r="538" spans="1:11">
      <c r="A538" s="212">
        <v>0</v>
      </c>
      <c r="B538" s="27">
        <v>14639</v>
      </c>
      <c r="C538" s="324" t="s">
        <v>3932</v>
      </c>
      <c r="D538" s="325"/>
      <c r="E538" s="325"/>
      <c r="F538" s="325"/>
      <c r="G538" s="325"/>
      <c r="H538" s="325"/>
      <c r="I538" s="325"/>
      <c r="J538" s="326"/>
      <c r="K538" s="291" t="s">
        <v>2007</v>
      </c>
    </row>
    <row r="539" spans="1:11">
      <c r="A539" s="212">
        <v>0</v>
      </c>
      <c r="B539" s="27">
        <v>14647</v>
      </c>
      <c r="C539" s="324" t="s">
        <v>3933</v>
      </c>
      <c r="D539" s="325"/>
      <c r="E539" s="325"/>
      <c r="F539" s="325"/>
      <c r="G539" s="325"/>
      <c r="H539" s="325"/>
      <c r="I539" s="325"/>
      <c r="J539" s="326"/>
      <c r="K539" s="291" t="s">
        <v>2007</v>
      </c>
    </row>
    <row r="540" spans="1:11">
      <c r="A540" s="212">
        <v>0</v>
      </c>
      <c r="B540" s="27">
        <v>14654</v>
      </c>
      <c r="C540" s="324" t="s">
        <v>3934</v>
      </c>
      <c r="D540" s="325"/>
      <c r="E540" s="325"/>
      <c r="F540" s="325"/>
      <c r="G540" s="325"/>
      <c r="H540" s="325"/>
      <c r="I540" s="325"/>
      <c r="J540" s="326"/>
      <c r="K540" s="291" t="s">
        <v>2007</v>
      </c>
    </row>
    <row r="541" spans="1:11">
      <c r="A541" s="212">
        <v>0</v>
      </c>
      <c r="B541" s="27">
        <v>16782</v>
      </c>
      <c r="C541" s="324" t="s">
        <v>3935</v>
      </c>
      <c r="D541" s="325"/>
      <c r="E541" s="325"/>
      <c r="F541" s="325"/>
      <c r="G541" s="325"/>
      <c r="H541" s="325"/>
      <c r="I541" s="325"/>
      <c r="J541" s="326"/>
      <c r="K541" s="291" t="s">
        <v>2007</v>
      </c>
    </row>
    <row r="542" spans="1:11">
      <c r="A542" s="212">
        <v>0</v>
      </c>
      <c r="B542" s="27">
        <v>199257</v>
      </c>
      <c r="C542" s="324" t="s">
        <v>3936</v>
      </c>
      <c r="D542" s="325"/>
      <c r="E542" s="325"/>
      <c r="F542" s="325"/>
      <c r="G542" s="325"/>
      <c r="H542" s="325"/>
      <c r="I542" s="325"/>
      <c r="J542" s="326"/>
      <c r="K542" s="291" t="s">
        <v>2007</v>
      </c>
    </row>
    <row r="543" spans="1:11">
      <c r="A543" s="212">
        <v>0</v>
      </c>
      <c r="B543" s="27">
        <v>199273</v>
      </c>
      <c r="C543" s="324" t="s">
        <v>3937</v>
      </c>
      <c r="D543" s="325"/>
      <c r="E543" s="325"/>
      <c r="F543" s="325"/>
      <c r="G543" s="325"/>
      <c r="H543" s="325"/>
      <c r="I543" s="325"/>
      <c r="J543" s="326"/>
      <c r="K543" s="291" t="s">
        <v>2007</v>
      </c>
    </row>
    <row r="544" spans="1:11">
      <c r="A544" s="212">
        <v>0</v>
      </c>
      <c r="B544" s="27">
        <v>177725</v>
      </c>
      <c r="C544" s="324" t="s">
        <v>3938</v>
      </c>
      <c r="D544" s="325"/>
      <c r="E544" s="325"/>
      <c r="F544" s="325"/>
      <c r="G544" s="325"/>
      <c r="H544" s="325"/>
      <c r="I544" s="325"/>
      <c r="J544" s="326"/>
      <c r="K544" s="291" t="s">
        <v>2007</v>
      </c>
    </row>
    <row r="545" spans="1:11">
      <c r="A545" s="212">
        <v>0</v>
      </c>
      <c r="B545" s="27">
        <v>177733</v>
      </c>
      <c r="C545" s="324" t="s">
        <v>3939</v>
      </c>
      <c r="D545" s="325"/>
      <c r="E545" s="325"/>
      <c r="F545" s="325"/>
      <c r="G545" s="325"/>
      <c r="H545" s="325"/>
      <c r="I545" s="325"/>
      <c r="J545" s="326"/>
      <c r="K545" s="291" t="s">
        <v>2007</v>
      </c>
    </row>
    <row r="546" spans="1:11">
      <c r="A546" s="212">
        <v>0</v>
      </c>
      <c r="B546" s="27">
        <v>177766</v>
      </c>
      <c r="C546" s="324" t="s">
        <v>3940</v>
      </c>
      <c r="D546" s="325"/>
      <c r="E546" s="325"/>
      <c r="F546" s="325"/>
      <c r="G546" s="325"/>
      <c r="H546" s="325"/>
      <c r="I546" s="325"/>
      <c r="J546" s="326"/>
      <c r="K546" s="291" t="s">
        <v>2007</v>
      </c>
    </row>
    <row r="547" spans="1:11">
      <c r="A547" s="212">
        <v>0</v>
      </c>
      <c r="B547" s="27">
        <v>177774</v>
      </c>
      <c r="C547" s="324" t="s">
        <v>3941</v>
      </c>
      <c r="D547" s="325"/>
      <c r="E547" s="325"/>
      <c r="F547" s="325"/>
      <c r="G547" s="325"/>
      <c r="H547" s="325"/>
      <c r="I547" s="325"/>
      <c r="J547" s="326"/>
      <c r="K547" s="291" t="s">
        <v>2007</v>
      </c>
    </row>
    <row r="548" spans="1:11">
      <c r="A548" s="212">
        <v>0</v>
      </c>
      <c r="B548" s="27">
        <v>177808</v>
      </c>
      <c r="C548" s="324" t="s">
        <v>4830</v>
      </c>
      <c r="D548" s="325"/>
      <c r="E548" s="325"/>
      <c r="F548" s="325"/>
      <c r="G548" s="325"/>
      <c r="H548" s="325"/>
      <c r="I548" s="325"/>
      <c r="J548" s="326"/>
      <c r="K548" s="291" t="s">
        <v>2007</v>
      </c>
    </row>
    <row r="549" spans="1:11">
      <c r="A549" s="212">
        <v>0</v>
      </c>
      <c r="B549" s="27">
        <v>177857</v>
      </c>
      <c r="C549" s="324" t="s">
        <v>3942</v>
      </c>
      <c r="D549" s="325"/>
      <c r="E549" s="325"/>
      <c r="F549" s="325"/>
      <c r="G549" s="325"/>
      <c r="H549" s="325"/>
      <c r="I549" s="325"/>
      <c r="J549" s="326"/>
      <c r="K549" s="291" t="s">
        <v>2007</v>
      </c>
    </row>
    <row r="550" spans="1:11">
      <c r="A550" s="212">
        <v>0</v>
      </c>
      <c r="B550" s="27">
        <v>177873</v>
      </c>
      <c r="C550" s="324" t="s">
        <v>3943</v>
      </c>
      <c r="D550" s="325"/>
      <c r="E550" s="325"/>
      <c r="F550" s="325"/>
      <c r="G550" s="325"/>
      <c r="H550" s="325"/>
      <c r="I550" s="325"/>
      <c r="J550" s="326"/>
      <c r="K550" s="291" t="s">
        <v>2007</v>
      </c>
    </row>
    <row r="551" spans="1:11">
      <c r="A551" s="212">
        <v>0</v>
      </c>
      <c r="B551" s="27">
        <v>61507</v>
      </c>
      <c r="C551" s="324" t="s">
        <v>3944</v>
      </c>
      <c r="D551" s="325"/>
      <c r="E551" s="325"/>
      <c r="F551" s="325"/>
      <c r="G551" s="325"/>
      <c r="H551" s="325"/>
      <c r="I551" s="325"/>
      <c r="J551" s="326"/>
      <c r="K551" s="291" t="s">
        <v>2007</v>
      </c>
    </row>
    <row r="552" spans="1:11">
      <c r="A552" s="212">
        <v>0</v>
      </c>
      <c r="B552" s="27">
        <v>61515</v>
      </c>
      <c r="C552" s="324" t="s">
        <v>3945</v>
      </c>
      <c r="D552" s="325"/>
      <c r="E552" s="325"/>
      <c r="F552" s="325"/>
      <c r="G552" s="325"/>
      <c r="H552" s="325"/>
      <c r="I552" s="325"/>
      <c r="J552" s="326"/>
      <c r="K552" s="291" t="s">
        <v>2007</v>
      </c>
    </row>
    <row r="553" spans="1:11" ht="21" customHeight="1">
      <c r="A553" s="212">
        <v>0</v>
      </c>
      <c r="B553" s="27">
        <v>63974</v>
      </c>
      <c r="C553" s="324" t="s">
        <v>3946</v>
      </c>
      <c r="D553" s="325"/>
      <c r="E553" s="325"/>
      <c r="F553" s="325"/>
      <c r="G553" s="325"/>
      <c r="H553" s="325"/>
      <c r="I553" s="325"/>
      <c r="J553" s="326"/>
      <c r="K553" s="291" t="s">
        <v>2007</v>
      </c>
    </row>
    <row r="554" spans="1:11" ht="12" customHeight="1">
      <c r="A554" s="212">
        <v>0</v>
      </c>
      <c r="B554" s="27">
        <v>81661</v>
      </c>
      <c r="C554" s="324" t="s">
        <v>701</v>
      </c>
      <c r="D554" s="325"/>
      <c r="E554" s="325"/>
      <c r="F554" s="325"/>
      <c r="G554" s="325"/>
      <c r="H554" s="325"/>
      <c r="I554" s="325"/>
      <c r="J554" s="326"/>
      <c r="K554" s="291" t="s">
        <v>2007</v>
      </c>
    </row>
    <row r="555" spans="1:11">
      <c r="A555" s="212">
        <v>0</v>
      </c>
      <c r="B555" s="27">
        <v>16477</v>
      </c>
      <c r="C555" s="324" t="s">
        <v>3949</v>
      </c>
      <c r="D555" s="325"/>
      <c r="E555" s="325"/>
      <c r="F555" s="325"/>
      <c r="G555" s="325"/>
      <c r="H555" s="325"/>
      <c r="I555" s="325"/>
      <c r="J555" s="326"/>
      <c r="K555" s="291" t="s">
        <v>2007</v>
      </c>
    </row>
    <row r="556" spans="1:11" ht="12" customHeight="1">
      <c r="A556" s="212">
        <v>0</v>
      </c>
      <c r="B556" s="27">
        <v>38166</v>
      </c>
      <c r="C556" s="324" t="s">
        <v>3952</v>
      </c>
      <c r="D556" s="325"/>
      <c r="E556" s="325"/>
      <c r="F556" s="325"/>
      <c r="G556" s="325"/>
      <c r="H556" s="325"/>
      <c r="I556" s="325"/>
      <c r="J556" s="326"/>
      <c r="K556" s="291" t="s">
        <v>2007</v>
      </c>
    </row>
    <row r="557" spans="1:11">
      <c r="A557" s="212">
        <v>0</v>
      </c>
      <c r="B557" s="27">
        <v>17335</v>
      </c>
      <c r="C557" s="324" t="s">
        <v>3950</v>
      </c>
      <c r="D557" s="325"/>
      <c r="E557" s="325"/>
      <c r="F557" s="325"/>
      <c r="G557" s="325"/>
      <c r="H557" s="325"/>
      <c r="I557" s="325"/>
      <c r="J557" s="326"/>
      <c r="K557" s="291" t="s">
        <v>2007</v>
      </c>
    </row>
    <row r="558" spans="1:11">
      <c r="A558" s="212">
        <v>0</v>
      </c>
      <c r="B558" s="27">
        <v>38141</v>
      </c>
      <c r="C558" s="324" t="s">
        <v>3951</v>
      </c>
      <c r="D558" s="325"/>
      <c r="E558" s="325"/>
      <c r="F558" s="325"/>
      <c r="G558" s="325"/>
      <c r="H558" s="325"/>
      <c r="I558" s="325"/>
      <c r="J558" s="326"/>
      <c r="K558" s="291" t="s">
        <v>2007</v>
      </c>
    </row>
    <row r="559" spans="1:11">
      <c r="A559" s="212">
        <v>0</v>
      </c>
      <c r="B559" s="27">
        <v>21444</v>
      </c>
      <c r="C559" s="324" t="s">
        <v>4484</v>
      </c>
      <c r="D559" s="325"/>
      <c r="E559" s="325"/>
      <c r="F559" s="325"/>
      <c r="G559" s="325"/>
      <c r="H559" s="325"/>
      <c r="I559" s="325"/>
      <c r="J559" s="326"/>
      <c r="K559" s="291" t="s">
        <v>2007</v>
      </c>
    </row>
    <row r="560" spans="1:11">
      <c r="A560" s="212">
        <v>0</v>
      </c>
      <c r="B560" s="27">
        <v>15156</v>
      </c>
      <c r="C560" s="324" t="s">
        <v>3953</v>
      </c>
      <c r="D560" s="325"/>
      <c r="E560" s="325"/>
      <c r="F560" s="325"/>
      <c r="G560" s="325"/>
      <c r="H560" s="325"/>
      <c r="I560" s="325"/>
      <c r="J560" s="326"/>
      <c r="K560" s="291" t="s">
        <v>2007</v>
      </c>
    </row>
    <row r="561" spans="1:11">
      <c r="A561" s="212">
        <v>0</v>
      </c>
      <c r="B561" s="27">
        <v>133306</v>
      </c>
      <c r="C561" s="324" t="s">
        <v>4425</v>
      </c>
      <c r="D561" s="325"/>
      <c r="E561" s="325"/>
      <c r="F561" s="325"/>
      <c r="G561" s="325"/>
      <c r="H561" s="325"/>
      <c r="I561" s="325"/>
      <c r="J561" s="326"/>
      <c r="K561" s="291" t="s">
        <v>2007</v>
      </c>
    </row>
    <row r="562" spans="1:11">
      <c r="A562" s="212">
        <v>0</v>
      </c>
      <c r="B562" s="27">
        <v>15180</v>
      </c>
      <c r="C562" s="324" t="s">
        <v>3954</v>
      </c>
      <c r="D562" s="325"/>
      <c r="E562" s="325"/>
      <c r="F562" s="325"/>
      <c r="G562" s="325"/>
      <c r="H562" s="325"/>
      <c r="I562" s="325"/>
      <c r="J562" s="326"/>
      <c r="K562" s="291" t="s">
        <v>2007</v>
      </c>
    </row>
    <row r="563" spans="1:11">
      <c r="A563" s="212">
        <v>0</v>
      </c>
      <c r="B563" s="27">
        <v>77586</v>
      </c>
      <c r="C563" s="324" t="s">
        <v>4650</v>
      </c>
      <c r="D563" s="325"/>
      <c r="E563" s="325"/>
      <c r="F563" s="325"/>
      <c r="G563" s="325"/>
      <c r="H563" s="325"/>
      <c r="I563" s="325"/>
      <c r="J563" s="326"/>
      <c r="K563" s="291" t="s">
        <v>2007</v>
      </c>
    </row>
    <row r="564" spans="1:11">
      <c r="A564" s="212">
        <v>0</v>
      </c>
      <c r="B564" s="27">
        <v>15214</v>
      </c>
      <c r="C564" s="324" t="s">
        <v>3955</v>
      </c>
      <c r="D564" s="325"/>
      <c r="E564" s="325"/>
      <c r="F564" s="325"/>
      <c r="G564" s="325"/>
      <c r="H564" s="325"/>
      <c r="I564" s="325"/>
      <c r="J564" s="326"/>
      <c r="K564" s="291" t="s">
        <v>2007</v>
      </c>
    </row>
    <row r="565" spans="1:11">
      <c r="A565" s="212">
        <v>0</v>
      </c>
      <c r="B565" s="27">
        <v>26047</v>
      </c>
      <c r="C565" s="324" t="s">
        <v>4424</v>
      </c>
      <c r="D565" s="325"/>
      <c r="E565" s="325"/>
      <c r="F565" s="325"/>
      <c r="G565" s="325"/>
      <c r="H565" s="325"/>
      <c r="I565" s="325"/>
      <c r="J565" s="326"/>
      <c r="K565" s="291" t="s">
        <v>2007</v>
      </c>
    </row>
    <row r="566" spans="1:11">
      <c r="A566" s="212">
        <v>0</v>
      </c>
      <c r="B566" s="27">
        <v>9795</v>
      </c>
      <c r="C566" s="324" t="s">
        <v>3956</v>
      </c>
      <c r="D566" s="325"/>
      <c r="E566" s="325"/>
      <c r="F566" s="325"/>
      <c r="G566" s="325"/>
      <c r="H566" s="325"/>
      <c r="I566" s="325"/>
      <c r="J566" s="326"/>
      <c r="K566" s="291" t="s">
        <v>2007</v>
      </c>
    </row>
    <row r="567" spans="1:11">
      <c r="A567" s="212">
        <v>0</v>
      </c>
      <c r="B567" s="27">
        <v>12658</v>
      </c>
      <c r="C567" s="324" t="s">
        <v>3958</v>
      </c>
      <c r="D567" s="325"/>
      <c r="E567" s="325"/>
      <c r="F567" s="325"/>
      <c r="G567" s="325"/>
      <c r="H567" s="325"/>
      <c r="I567" s="325"/>
      <c r="J567" s="326"/>
      <c r="K567" s="291" t="s">
        <v>2007</v>
      </c>
    </row>
    <row r="568" spans="1:11">
      <c r="A568" s="212">
        <v>0</v>
      </c>
      <c r="B568" s="27">
        <v>11072</v>
      </c>
      <c r="C568" s="324" t="s">
        <v>3957</v>
      </c>
      <c r="D568" s="325"/>
      <c r="E568" s="325"/>
      <c r="F568" s="325"/>
      <c r="G568" s="325"/>
      <c r="H568" s="325"/>
      <c r="I568" s="325"/>
      <c r="J568" s="326"/>
      <c r="K568" s="291" t="s">
        <v>2007</v>
      </c>
    </row>
    <row r="569" spans="1:11">
      <c r="A569" s="212">
        <v>0</v>
      </c>
      <c r="B569" s="27">
        <v>41806</v>
      </c>
      <c r="C569" s="324" t="s">
        <v>4498</v>
      </c>
      <c r="D569" s="325"/>
      <c r="E569" s="325"/>
      <c r="F569" s="325"/>
      <c r="G569" s="325"/>
      <c r="H569" s="325"/>
      <c r="I569" s="325"/>
      <c r="J569" s="326"/>
      <c r="K569" s="291" t="s">
        <v>2007</v>
      </c>
    </row>
    <row r="570" spans="1:11">
      <c r="A570" s="212">
        <v>0</v>
      </c>
      <c r="B570" s="27">
        <v>12740</v>
      </c>
      <c r="C570" s="324" t="s">
        <v>3959</v>
      </c>
      <c r="D570" s="325"/>
      <c r="E570" s="325"/>
      <c r="F570" s="325"/>
      <c r="G570" s="325"/>
      <c r="H570" s="325"/>
      <c r="I570" s="325"/>
      <c r="J570" s="326"/>
      <c r="K570" s="291" t="s">
        <v>2007</v>
      </c>
    </row>
    <row r="571" spans="1:11" ht="21" customHeight="1">
      <c r="A571" s="212">
        <v>0</v>
      </c>
      <c r="B571" s="27">
        <v>14555</v>
      </c>
      <c r="C571" s="324" t="s">
        <v>3960</v>
      </c>
      <c r="D571" s="325"/>
      <c r="E571" s="325"/>
      <c r="F571" s="325"/>
      <c r="G571" s="325"/>
      <c r="H571" s="325"/>
      <c r="I571" s="325"/>
      <c r="J571" s="326"/>
      <c r="K571" s="291" t="s">
        <v>2007</v>
      </c>
    </row>
    <row r="572" spans="1:11" ht="21" customHeight="1">
      <c r="A572" s="212">
        <v>0</v>
      </c>
      <c r="B572" s="27">
        <v>34389</v>
      </c>
      <c r="C572" s="324" t="s">
        <v>3961</v>
      </c>
      <c r="D572" s="325"/>
      <c r="E572" s="325"/>
      <c r="F572" s="325"/>
      <c r="G572" s="325"/>
      <c r="H572" s="325"/>
      <c r="I572" s="325"/>
      <c r="J572" s="326"/>
      <c r="K572" s="291" t="s">
        <v>2007</v>
      </c>
    </row>
    <row r="573" spans="1:11">
      <c r="A573" s="212">
        <v>0</v>
      </c>
      <c r="B573" s="27">
        <v>145581</v>
      </c>
      <c r="C573" s="324" t="s">
        <v>3966</v>
      </c>
      <c r="D573" s="325"/>
      <c r="E573" s="325"/>
      <c r="F573" s="325"/>
      <c r="G573" s="325"/>
      <c r="H573" s="325"/>
      <c r="I573" s="325"/>
      <c r="J573" s="326"/>
      <c r="K573" s="291" t="s">
        <v>2007</v>
      </c>
    </row>
    <row r="574" spans="1:11">
      <c r="A574" s="212">
        <v>0</v>
      </c>
      <c r="B574" s="27">
        <v>192518</v>
      </c>
      <c r="C574" s="324" t="s">
        <v>3967</v>
      </c>
      <c r="D574" s="325"/>
      <c r="E574" s="325"/>
      <c r="F574" s="325"/>
      <c r="G574" s="325"/>
      <c r="H574" s="325"/>
      <c r="I574" s="325"/>
      <c r="J574" s="326"/>
      <c r="K574" s="291" t="s">
        <v>2007</v>
      </c>
    </row>
    <row r="575" spans="1:11">
      <c r="A575" s="212">
        <v>0</v>
      </c>
      <c r="B575" s="27">
        <v>202564</v>
      </c>
      <c r="C575" s="324" t="s">
        <v>3968</v>
      </c>
      <c r="D575" s="325"/>
      <c r="E575" s="325"/>
      <c r="F575" s="325"/>
      <c r="G575" s="325"/>
      <c r="H575" s="325"/>
      <c r="I575" s="325"/>
      <c r="J575" s="326"/>
      <c r="K575" s="291" t="s">
        <v>2007</v>
      </c>
    </row>
    <row r="576" spans="1:11">
      <c r="A576" s="212">
        <v>0</v>
      </c>
      <c r="B576" s="27">
        <v>38257</v>
      </c>
      <c r="C576" s="324" t="s">
        <v>3965</v>
      </c>
      <c r="D576" s="325"/>
      <c r="E576" s="325"/>
      <c r="F576" s="325"/>
      <c r="G576" s="325"/>
      <c r="H576" s="325"/>
      <c r="I576" s="325"/>
      <c r="J576" s="326"/>
      <c r="K576" s="291" t="s">
        <v>2007</v>
      </c>
    </row>
    <row r="577" spans="1:11" ht="12.5" customHeight="1">
      <c r="A577" s="212">
        <v>0</v>
      </c>
      <c r="B577" s="27">
        <v>1006411</v>
      </c>
      <c r="C577" s="324" t="s">
        <v>4468</v>
      </c>
      <c r="D577" s="325"/>
      <c r="E577" s="325"/>
      <c r="F577" s="325"/>
      <c r="G577" s="325"/>
      <c r="H577" s="325"/>
      <c r="I577" s="325"/>
      <c r="J577" s="326"/>
      <c r="K577" s="291" t="s">
        <v>2007</v>
      </c>
    </row>
    <row r="578" spans="1:11" ht="12.5" customHeight="1">
      <c r="A578" s="212">
        <v>0</v>
      </c>
      <c r="B578" s="27">
        <v>217489</v>
      </c>
      <c r="C578" s="324" t="s">
        <v>3963</v>
      </c>
      <c r="D578" s="325"/>
      <c r="E578" s="325"/>
      <c r="F578" s="325"/>
      <c r="G578" s="325"/>
      <c r="H578" s="325"/>
      <c r="I578" s="325"/>
      <c r="J578" s="326"/>
      <c r="K578" s="291" t="s">
        <v>2007</v>
      </c>
    </row>
    <row r="579" spans="1:11" ht="12.5" customHeight="1">
      <c r="A579" s="212">
        <v>0</v>
      </c>
      <c r="B579" s="27">
        <v>223008</v>
      </c>
      <c r="C579" s="324" t="s">
        <v>3964</v>
      </c>
      <c r="D579" s="325"/>
      <c r="E579" s="325"/>
      <c r="F579" s="325"/>
      <c r="G579" s="325"/>
      <c r="H579" s="325"/>
      <c r="I579" s="325"/>
      <c r="J579" s="326"/>
      <c r="K579" s="291" t="s">
        <v>2007</v>
      </c>
    </row>
    <row r="580" spans="1:11" ht="12.5" customHeight="1">
      <c r="A580" s="212">
        <v>0</v>
      </c>
      <c r="B580" s="27">
        <v>82198</v>
      </c>
      <c r="C580" s="324" t="s">
        <v>3962</v>
      </c>
      <c r="D580" s="325"/>
      <c r="E580" s="325"/>
      <c r="F580" s="325"/>
      <c r="G580" s="325"/>
      <c r="H580" s="325"/>
      <c r="I580" s="325"/>
      <c r="J580" s="326"/>
      <c r="K580" s="291" t="s">
        <v>2007</v>
      </c>
    </row>
    <row r="581" spans="1:11" ht="12.5" thickBot="1">
      <c r="A581" s="212">
        <v>0</v>
      </c>
      <c r="B581" s="27">
        <v>60095</v>
      </c>
      <c r="C581" s="324" t="s">
        <v>3969</v>
      </c>
      <c r="D581" s="325"/>
      <c r="E581" s="325"/>
      <c r="F581" s="325"/>
      <c r="G581" s="325"/>
      <c r="H581" s="325"/>
      <c r="I581" s="325"/>
      <c r="J581" s="326"/>
      <c r="K581" s="291" t="s">
        <v>2007</v>
      </c>
    </row>
    <row r="582" spans="1:11" ht="12" customHeight="1" thickBot="1">
      <c r="A582" s="249"/>
      <c r="B582" s="327" t="s">
        <v>3995</v>
      </c>
      <c r="C582" s="327" t="s">
        <v>3995</v>
      </c>
      <c r="D582" s="327"/>
      <c r="E582" s="327"/>
      <c r="F582" s="327"/>
      <c r="G582" s="327"/>
      <c r="H582" s="327"/>
      <c r="I582" s="327"/>
      <c r="J582" s="327"/>
      <c r="K582" s="328">
        <v>0</v>
      </c>
    </row>
    <row r="583" spans="1:11" ht="12" customHeight="1">
      <c r="A583" s="249"/>
      <c r="B583" s="327" t="s">
        <v>703</v>
      </c>
      <c r="C583" s="327"/>
      <c r="D583" s="327"/>
      <c r="E583" s="327"/>
      <c r="F583" s="327"/>
      <c r="G583" s="327"/>
      <c r="H583" s="327"/>
      <c r="I583" s="327"/>
      <c r="J583" s="327"/>
      <c r="K583" s="328"/>
    </row>
    <row r="584" spans="1:11" ht="12" customHeight="1">
      <c r="A584" s="212">
        <v>0</v>
      </c>
      <c r="B584" s="27">
        <v>1047522</v>
      </c>
      <c r="C584" s="324" t="s">
        <v>4815</v>
      </c>
      <c r="D584" s="325"/>
      <c r="E584" s="325"/>
      <c r="F584" s="325"/>
      <c r="G584" s="325"/>
      <c r="H584" s="325"/>
      <c r="I584" s="325"/>
      <c r="J584" s="326"/>
      <c r="K584" s="291" t="s">
        <v>2007</v>
      </c>
    </row>
    <row r="585" spans="1:11" ht="12" customHeight="1">
      <c r="A585" s="212">
        <v>0</v>
      </c>
      <c r="B585" s="27">
        <v>1092973</v>
      </c>
      <c r="C585" s="324" t="s">
        <v>3996</v>
      </c>
      <c r="D585" s="325"/>
      <c r="E585" s="325"/>
      <c r="F585" s="325"/>
      <c r="G585" s="325"/>
      <c r="H585" s="325"/>
      <c r="I585" s="325"/>
      <c r="J585" s="326"/>
      <c r="K585" s="291" t="s">
        <v>2007</v>
      </c>
    </row>
    <row r="586" spans="1:11">
      <c r="A586" s="212">
        <v>0</v>
      </c>
      <c r="B586" s="27">
        <v>1092981</v>
      </c>
      <c r="C586" s="324" t="s">
        <v>3997</v>
      </c>
      <c r="D586" s="325"/>
      <c r="E586" s="325"/>
      <c r="F586" s="325"/>
      <c r="G586" s="325"/>
      <c r="H586" s="325"/>
      <c r="I586" s="325"/>
      <c r="J586" s="326"/>
      <c r="K586" s="291" t="s">
        <v>2007</v>
      </c>
    </row>
    <row r="587" spans="1:11">
      <c r="A587" s="212">
        <v>0</v>
      </c>
      <c r="B587" s="27">
        <v>1092999</v>
      </c>
      <c r="C587" s="324" t="s">
        <v>3998</v>
      </c>
      <c r="D587" s="325"/>
      <c r="E587" s="325"/>
      <c r="F587" s="325"/>
      <c r="G587" s="325"/>
      <c r="H587" s="325"/>
      <c r="I587" s="325"/>
      <c r="J587" s="326"/>
      <c r="K587" s="291" t="s">
        <v>2007</v>
      </c>
    </row>
    <row r="588" spans="1:11">
      <c r="A588" s="212">
        <v>0</v>
      </c>
      <c r="B588" s="27">
        <v>1093004</v>
      </c>
      <c r="C588" s="324" t="s">
        <v>3999</v>
      </c>
      <c r="D588" s="325"/>
      <c r="E588" s="325"/>
      <c r="F588" s="325"/>
      <c r="G588" s="325"/>
      <c r="H588" s="325"/>
      <c r="I588" s="325"/>
      <c r="J588" s="326"/>
      <c r="K588" s="291" t="s">
        <v>2007</v>
      </c>
    </row>
    <row r="589" spans="1:11">
      <c r="A589" s="212">
        <v>0</v>
      </c>
      <c r="B589" s="27">
        <v>1093012</v>
      </c>
      <c r="C589" s="324" t="s">
        <v>4000</v>
      </c>
      <c r="D589" s="325"/>
      <c r="E589" s="325"/>
      <c r="F589" s="325"/>
      <c r="G589" s="325"/>
      <c r="H589" s="325"/>
      <c r="I589" s="325"/>
      <c r="J589" s="326"/>
      <c r="K589" s="291" t="s">
        <v>2007</v>
      </c>
    </row>
    <row r="590" spans="1:11">
      <c r="A590" s="212">
        <v>0</v>
      </c>
      <c r="B590" s="27">
        <v>1093020</v>
      </c>
      <c r="C590" s="324" t="s">
        <v>4001</v>
      </c>
      <c r="D590" s="325"/>
      <c r="E590" s="325"/>
      <c r="F590" s="325"/>
      <c r="G590" s="325"/>
      <c r="H590" s="325"/>
      <c r="I590" s="325"/>
      <c r="J590" s="326"/>
      <c r="K590" s="291" t="s">
        <v>2007</v>
      </c>
    </row>
    <row r="591" spans="1:11" ht="12" customHeight="1">
      <c r="A591" s="212">
        <v>0</v>
      </c>
      <c r="B591" s="27">
        <v>109</v>
      </c>
      <c r="C591" s="324" t="s">
        <v>4002</v>
      </c>
      <c r="D591" s="325"/>
      <c r="E591" s="325"/>
      <c r="F591" s="325"/>
      <c r="G591" s="325"/>
      <c r="H591" s="325"/>
      <c r="I591" s="325"/>
      <c r="J591" s="326"/>
      <c r="K591" s="291" t="s">
        <v>2007</v>
      </c>
    </row>
    <row r="592" spans="1:11">
      <c r="A592" s="212">
        <v>0</v>
      </c>
      <c r="B592" s="27">
        <v>95091</v>
      </c>
      <c r="C592" s="324" t="s">
        <v>4003</v>
      </c>
      <c r="D592" s="325"/>
      <c r="E592" s="325"/>
      <c r="F592" s="325"/>
      <c r="G592" s="325"/>
      <c r="H592" s="325"/>
      <c r="I592" s="325"/>
      <c r="J592" s="326"/>
      <c r="K592" s="291" t="s">
        <v>2007</v>
      </c>
    </row>
    <row r="593" spans="1:11">
      <c r="A593" s="212">
        <v>0</v>
      </c>
      <c r="B593" s="27">
        <v>211425</v>
      </c>
      <c r="C593" s="324" t="s">
        <v>4004</v>
      </c>
      <c r="D593" s="325"/>
      <c r="E593" s="325"/>
      <c r="F593" s="325"/>
      <c r="G593" s="325"/>
      <c r="H593" s="325"/>
      <c r="I593" s="325"/>
      <c r="J593" s="326"/>
      <c r="K593" s="291" t="s">
        <v>2007</v>
      </c>
    </row>
    <row r="594" spans="1:11">
      <c r="A594" s="212">
        <v>0</v>
      </c>
      <c r="B594" s="27">
        <v>211433</v>
      </c>
      <c r="C594" s="324" t="s">
        <v>4005</v>
      </c>
      <c r="D594" s="325"/>
      <c r="E594" s="325"/>
      <c r="F594" s="325"/>
      <c r="G594" s="325"/>
      <c r="H594" s="325"/>
      <c r="I594" s="325"/>
      <c r="J594" s="326"/>
      <c r="K594" s="291" t="s">
        <v>2007</v>
      </c>
    </row>
    <row r="595" spans="1:11">
      <c r="A595" s="212">
        <v>0</v>
      </c>
      <c r="B595" s="27">
        <v>211441</v>
      </c>
      <c r="C595" s="324" t="s">
        <v>4006</v>
      </c>
      <c r="D595" s="325"/>
      <c r="E595" s="325"/>
      <c r="F595" s="325"/>
      <c r="G595" s="325"/>
      <c r="H595" s="325"/>
      <c r="I595" s="325"/>
      <c r="J595" s="326"/>
      <c r="K595" s="291" t="s">
        <v>2007</v>
      </c>
    </row>
    <row r="596" spans="1:11">
      <c r="A596" s="212">
        <v>0</v>
      </c>
      <c r="B596" s="27">
        <v>211466</v>
      </c>
      <c r="C596" s="324" t="s">
        <v>4007</v>
      </c>
      <c r="D596" s="325"/>
      <c r="E596" s="325"/>
      <c r="F596" s="325"/>
      <c r="G596" s="325"/>
      <c r="H596" s="325"/>
      <c r="I596" s="325"/>
      <c r="J596" s="326"/>
      <c r="K596" s="291" t="s">
        <v>2007</v>
      </c>
    </row>
    <row r="597" spans="1:11">
      <c r="A597" s="212">
        <v>0</v>
      </c>
      <c r="B597" s="27">
        <v>211482</v>
      </c>
      <c r="C597" s="324" t="s">
        <v>4795</v>
      </c>
      <c r="D597" s="325"/>
      <c r="E597" s="325"/>
      <c r="F597" s="325"/>
      <c r="G597" s="325"/>
      <c r="H597" s="325"/>
      <c r="I597" s="325"/>
      <c r="J597" s="326"/>
      <c r="K597" s="291" t="s">
        <v>2007</v>
      </c>
    </row>
    <row r="598" spans="1:11">
      <c r="A598" s="212">
        <v>0</v>
      </c>
      <c r="B598" s="27">
        <v>211508</v>
      </c>
      <c r="C598" s="324" t="s">
        <v>4008</v>
      </c>
      <c r="D598" s="325"/>
      <c r="E598" s="325"/>
      <c r="F598" s="325"/>
      <c r="G598" s="325"/>
      <c r="H598" s="325"/>
      <c r="I598" s="325"/>
      <c r="J598" s="326"/>
      <c r="K598" s="291" t="s">
        <v>2007</v>
      </c>
    </row>
    <row r="599" spans="1:11">
      <c r="A599" s="212">
        <v>0</v>
      </c>
      <c r="B599" s="27">
        <v>211524</v>
      </c>
      <c r="C599" s="324" t="s">
        <v>4009</v>
      </c>
      <c r="D599" s="325"/>
      <c r="E599" s="325"/>
      <c r="F599" s="325"/>
      <c r="G599" s="325"/>
      <c r="H599" s="325"/>
      <c r="I599" s="325"/>
      <c r="J599" s="326"/>
      <c r="K599" s="291" t="s">
        <v>2007</v>
      </c>
    </row>
    <row r="600" spans="1:11">
      <c r="A600" s="212">
        <v>0</v>
      </c>
      <c r="B600" s="27">
        <v>211532</v>
      </c>
      <c r="C600" s="324" t="s">
        <v>4010</v>
      </c>
      <c r="D600" s="325"/>
      <c r="E600" s="325"/>
      <c r="F600" s="325"/>
      <c r="G600" s="325"/>
      <c r="H600" s="325"/>
      <c r="I600" s="325"/>
      <c r="J600" s="326"/>
      <c r="K600" s="291" t="s">
        <v>2007</v>
      </c>
    </row>
    <row r="601" spans="1:11">
      <c r="A601" s="212">
        <v>0</v>
      </c>
      <c r="B601" s="27">
        <v>213025</v>
      </c>
      <c r="C601" s="324" t="s">
        <v>4011</v>
      </c>
      <c r="D601" s="325"/>
      <c r="E601" s="325"/>
      <c r="F601" s="325"/>
      <c r="G601" s="325"/>
      <c r="H601" s="325"/>
      <c r="I601" s="325"/>
      <c r="J601" s="326"/>
      <c r="K601" s="291" t="s">
        <v>2007</v>
      </c>
    </row>
    <row r="602" spans="1:11">
      <c r="A602" s="212">
        <v>0</v>
      </c>
      <c r="B602" s="27">
        <v>213769</v>
      </c>
      <c r="C602" s="324" t="s">
        <v>4012</v>
      </c>
      <c r="D602" s="325"/>
      <c r="E602" s="325"/>
      <c r="F602" s="325"/>
      <c r="G602" s="325"/>
      <c r="H602" s="325"/>
      <c r="I602" s="325"/>
      <c r="J602" s="326"/>
      <c r="K602" s="291" t="s">
        <v>2007</v>
      </c>
    </row>
    <row r="603" spans="1:11">
      <c r="A603" s="212">
        <v>0</v>
      </c>
      <c r="B603" s="27">
        <v>165928</v>
      </c>
      <c r="C603" s="324" t="s">
        <v>4013</v>
      </c>
      <c r="D603" s="325"/>
      <c r="E603" s="325"/>
      <c r="F603" s="325"/>
      <c r="G603" s="325"/>
      <c r="H603" s="325"/>
      <c r="I603" s="325"/>
      <c r="J603" s="326"/>
      <c r="K603" s="291" t="s">
        <v>2007</v>
      </c>
    </row>
    <row r="604" spans="1:11">
      <c r="A604" s="212">
        <v>0</v>
      </c>
      <c r="B604" s="27">
        <v>165951</v>
      </c>
      <c r="C604" s="324" t="s">
        <v>4014</v>
      </c>
      <c r="D604" s="325"/>
      <c r="E604" s="325"/>
      <c r="F604" s="325"/>
      <c r="G604" s="325"/>
      <c r="H604" s="325"/>
      <c r="I604" s="325"/>
      <c r="J604" s="326"/>
      <c r="K604" s="291" t="s">
        <v>2007</v>
      </c>
    </row>
    <row r="605" spans="1:11">
      <c r="A605" s="212">
        <v>0</v>
      </c>
      <c r="B605" s="27">
        <v>165977</v>
      </c>
      <c r="C605" s="324" t="s">
        <v>4015</v>
      </c>
      <c r="D605" s="325"/>
      <c r="E605" s="325"/>
      <c r="F605" s="325"/>
      <c r="G605" s="325"/>
      <c r="H605" s="325"/>
      <c r="I605" s="325"/>
      <c r="J605" s="326"/>
      <c r="K605" s="291" t="s">
        <v>2007</v>
      </c>
    </row>
    <row r="606" spans="1:11">
      <c r="A606" s="212">
        <v>0</v>
      </c>
      <c r="B606" s="27">
        <v>165985</v>
      </c>
      <c r="C606" s="324" t="s">
        <v>4016</v>
      </c>
      <c r="D606" s="325"/>
      <c r="E606" s="325"/>
      <c r="F606" s="325"/>
      <c r="G606" s="325"/>
      <c r="H606" s="325"/>
      <c r="I606" s="325"/>
      <c r="J606" s="326"/>
      <c r="K606" s="291" t="s">
        <v>2007</v>
      </c>
    </row>
    <row r="607" spans="1:11">
      <c r="A607" s="212">
        <v>0</v>
      </c>
      <c r="B607" s="27">
        <v>165993</v>
      </c>
      <c r="C607" s="324" t="s">
        <v>4017</v>
      </c>
      <c r="D607" s="325"/>
      <c r="E607" s="325"/>
      <c r="F607" s="325"/>
      <c r="G607" s="325"/>
      <c r="H607" s="325"/>
      <c r="I607" s="325"/>
      <c r="J607" s="326"/>
      <c r="K607" s="291" t="s">
        <v>2007</v>
      </c>
    </row>
    <row r="608" spans="1:11">
      <c r="A608" s="212">
        <v>0</v>
      </c>
      <c r="B608" s="27">
        <v>166009</v>
      </c>
      <c r="C608" s="324" t="s">
        <v>4018</v>
      </c>
      <c r="D608" s="325"/>
      <c r="E608" s="325"/>
      <c r="F608" s="325"/>
      <c r="G608" s="325"/>
      <c r="H608" s="325"/>
      <c r="I608" s="325"/>
      <c r="J608" s="326"/>
      <c r="K608" s="291" t="s">
        <v>2007</v>
      </c>
    </row>
    <row r="609" spans="1:11">
      <c r="A609" s="212">
        <v>0</v>
      </c>
      <c r="B609" s="27">
        <v>166017</v>
      </c>
      <c r="C609" s="324" t="s">
        <v>4019</v>
      </c>
      <c r="D609" s="325"/>
      <c r="E609" s="325"/>
      <c r="F609" s="325"/>
      <c r="G609" s="325"/>
      <c r="H609" s="325"/>
      <c r="I609" s="325"/>
      <c r="J609" s="326"/>
      <c r="K609" s="291" t="s">
        <v>2007</v>
      </c>
    </row>
    <row r="610" spans="1:11">
      <c r="A610" s="212">
        <v>0</v>
      </c>
      <c r="B610" s="27">
        <v>166025</v>
      </c>
      <c r="C610" s="324" t="s">
        <v>4020</v>
      </c>
      <c r="D610" s="325"/>
      <c r="E610" s="325"/>
      <c r="F610" s="325"/>
      <c r="G610" s="325"/>
      <c r="H610" s="325"/>
      <c r="I610" s="325"/>
      <c r="J610" s="326"/>
      <c r="K610" s="291" t="s">
        <v>2007</v>
      </c>
    </row>
    <row r="611" spans="1:11">
      <c r="A611" s="212">
        <v>0</v>
      </c>
      <c r="B611" s="27">
        <v>166058</v>
      </c>
      <c r="C611" s="324" t="s">
        <v>4021</v>
      </c>
      <c r="D611" s="325"/>
      <c r="E611" s="325"/>
      <c r="F611" s="325"/>
      <c r="G611" s="325"/>
      <c r="H611" s="325"/>
      <c r="I611" s="325"/>
      <c r="J611" s="326"/>
      <c r="K611" s="291" t="s">
        <v>2007</v>
      </c>
    </row>
    <row r="612" spans="1:11">
      <c r="A612" s="212">
        <v>0</v>
      </c>
      <c r="B612" s="27">
        <v>166116</v>
      </c>
      <c r="C612" s="324" t="s">
        <v>4022</v>
      </c>
      <c r="D612" s="325"/>
      <c r="E612" s="325"/>
      <c r="F612" s="325"/>
      <c r="G612" s="325"/>
      <c r="H612" s="325"/>
      <c r="I612" s="325"/>
      <c r="J612" s="326"/>
      <c r="K612" s="291" t="s">
        <v>2007</v>
      </c>
    </row>
    <row r="613" spans="1:11">
      <c r="A613" s="212">
        <v>0</v>
      </c>
      <c r="B613" s="27">
        <v>166389</v>
      </c>
      <c r="C613" s="324" t="s">
        <v>4023</v>
      </c>
      <c r="D613" s="325"/>
      <c r="E613" s="325"/>
      <c r="F613" s="325"/>
      <c r="G613" s="325"/>
      <c r="H613" s="325"/>
      <c r="I613" s="325"/>
      <c r="J613" s="326"/>
      <c r="K613" s="291" t="s">
        <v>2007</v>
      </c>
    </row>
    <row r="614" spans="1:11">
      <c r="A614" s="212">
        <v>0</v>
      </c>
      <c r="B614" s="27">
        <v>172429</v>
      </c>
      <c r="C614" s="324" t="s">
        <v>4024</v>
      </c>
      <c r="D614" s="325"/>
      <c r="E614" s="325"/>
      <c r="F614" s="325"/>
      <c r="G614" s="325"/>
      <c r="H614" s="325"/>
      <c r="I614" s="325"/>
      <c r="J614" s="326"/>
      <c r="K614" s="291" t="s">
        <v>2007</v>
      </c>
    </row>
    <row r="615" spans="1:11">
      <c r="A615" s="212">
        <v>0</v>
      </c>
      <c r="B615" s="27">
        <v>82552</v>
      </c>
      <c r="C615" s="324" t="s">
        <v>4025</v>
      </c>
      <c r="D615" s="325"/>
      <c r="E615" s="325"/>
      <c r="F615" s="325"/>
      <c r="G615" s="325"/>
      <c r="H615" s="325"/>
      <c r="I615" s="325"/>
      <c r="J615" s="326"/>
      <c r="K615" s="291" t="s">
        <v>2007</v>
      </c>
    </row>
    <row r="616" spans="1:11">
      <c r="A616" s="212">
        <v>0</v>
      </c>
      <c r="B616" s="27">
        <v>133835</v>
      </c>
      <c r="C616" s="324" t="s">
        <v>4026</v>
      </c>
      <c r="D616" s="325"/>
      <c r="E616" s="325"/>
      <c r="F616" s="325"/>
      <c r="G616" s="325"/>
      <c r="H616" s="325"/>
      <c r="I616" s="325"/>
      <c r="J616" s="326"/>
      <c r="K616" s="291" t="s">
        <v>2007</v>
      </c>
    </row>
    <row r="617" spans="1:11">
      <c r="A617" s="212">
        <v>0</v>
      </c>
      <c r="B617" s="27">
        <v>133850</v>
      </c>
      <c r="C617" s="324" t="s">
        <v>4027</v>
      </c>
      <c r="D617" s="325"/>
      <c r="E617" s="325"/>
      <c r="F617" s="325"/>
      <c r="G617" s="325"/>
      <c r="H617" s="325"/>
      <c r="I617" s="325"/>
      <c r="J617" s="326"/>
      <c r="K617" s="291" t="s">
        <v>2007</v>
      </c>
    </row>
    <row r="618" spans="1:11">
      <c r="A618" s="212">
        <v>0</v>
      </c>
      <c r="B618" s="27">
        <v>133876</v>
      </c>
      <c r="C618" s="324" t="s">
        <v>4028</v>
      </c>
      <c r="D618" s="325"/>
      <c r="E618" s="325"/>
      <c r="F618" s="325"/>
      <c r="G618" s="325"/>
      <c r="H618" s="325"/>
      <c r="I618" s="325"/>
      <c r="J618" s="326"/>
      <c r="K618" s="291" t="s">
        <v>2007</v>
      </c>
    </row>
    <row r="619" spans="1:11" ht="12" customHeight="1">
      <c r="A619" s="212">
        <v>0</v>
      </c>
      <c r="B619" s="27">
        <v>133926</v>
      </c>
      <c r="C619" s="324" t="s">
        <v>4029</v>
      </c>
      <c r="D619" s="325"/>
      <c r="E619" s="325"/>
      <c r="F619" s="325"/>
      <c r="G619" s="325"/>
      <c r="H619" s="325"/>
      <c r="I619" s="325"/>
      <c r="J619" s="326"/>
      <c r="K619" s="291" t="s">
        <v>2007</v>
      </c>
    </row>
    <row r="620" spans="1:11" ht="21" customHeight="1">
      <c r="A620" s="212">
        <v>0</v>
      </c>
      <c r="B620" s="27">
        <v>133934</v>
      </c>
      <c r="C620" s="324" t="s">
        <v>4030</v>
      </c>
      <c r="D620" s="325"/>
      <c r="E620" s="325"/>
      <c r="F620" s="325"/>
      <c r="G620" s="325"/>
      <c r="H620" s="325"/>
      <c r="I620" s="325"/>
      <c r="J620" s="326"/>
      <c r="K620" s="291" t="s">
        <v>2007</v>
      </c>
    </row>
    <row r="621" spans="1:11">
      <c r="A621" s="212">
        <v>0</v>
      </c>
      <c r="B621" s="27">
        <v>134015</v>
      </c>
      <c r="C621" s="324" t="s">
        <v>4031</v>
      </c>
      <c r="D621" s="325"/>
      <c r="E621" s="325"/>
      <c r="F621" s="325"/>
      <c r="G621" s="325"/>
      <c r="H621" s="325"/>
      <c r="I621" s="325"/>
      <c r="J621" s="326"/>
      <c r="K621" s="291" t="s">
        <v>2007</v>
      </c>
    </row>
    <row r="622" spans="1:11">
      <c r="A622" s="212">
        <v>0</v>
      </c>
      <c r="B622" s="27">
        <v>134023</v>
      </c>
      <c r="C622" s="324" t="s">
        <v>4032</v>
      </c>
      <c r="D622" s="325"/>
      <c r="E622" s="325"/>
      <c r="F622" s="325"/>
      <c r="G622" s="325"/>
      <c r="H622" s="325"/>
      <c r="I622" s="325"/>
      <c r="J622" s="326"/>
      <c r="K622" s="291" t="s">
        <v>2007</v>
      </c>
    </row>
    <row r="623" spans="1:11">
      <c r="A623" s="212">
        <v>0</v>
      </c>
      <c r="B623" s="27">
        <v>134031</v>
      </c>
      <c r="C623" s="324" t="s">
        <v>4033</v>
      </c>
      <c r="D623" s="325"/>
      <c r="E623" s="325"/>
      <c r="F623" s="325"/>
      <c r="G623" s="325"/>
      <c r="H623" s="325"/>
      <c r="I623" s="325"/>
      <c r="J623" s="326"/>
      <c r="K623" s="291" t="s">
        <v>2007</v>
      </c>
    </row>
    <row r="624" spans="1:11">
      <c r="A624" s="212">
        <v>0</v>
      </c>
      <c r="B624" s="27">
        <v>134056</v>
      </c>
      <c r="C624" s="324" t="s">
        <v>4034</v>
      </c>
      <c r="D624" s="325"/>
      <c r="E624" s="325"/>
      <c r="F624" s="325"/>
      <c r="G624" s="325"/>
      <c r="H624" s="325"/>
      <c r="I624" s="325"/>
      <c r="J624" s="326"/>
      <c r="K624" s="291" t="s">
        <v>2007</v>
      </c>
    </row>
    <row r="625" spans="1:11">
      <c r="A625" s="212">
        <v>0</v>
      </c>
      <c r="B625" s="27">
        <v>136960</v>
      </c>
      <c r="C625" s="324" t="s">
        <v>4035</v>
      </c>
      <c r="D625" s="325"/>
      <c r="E625" s="325"/>
      <c r="F625" s="325"/>
      <c r="G625" s="325"/>
      <c r="H625" s="325"/>
      <c r="I625" s="325"/>
      <c r="J625" s="326"/>
      <c r="K625" s="291" t="s">
        <v>2007</v>
      </c>
    </row>
    <row r="626" spans="1:11">
      <c r="A626" s="212">
        <v>0</v>
      </c>
      <c r="B626" s="27">
        <v>139964</v>
      </c>
      <c r="C626" s="324" t="s">
        <v>4036</v>
      </c>
      <c r="D626" s="325"/>
      <c r="E626" s="325"/>
      <c r="F626" s="325"/>
      <c r="G626" s="325"/>
      <c r="H626" s="325"/>
      <c r="I626" s="325"/>
      <c r="J626" s="326"/>
      <c r="K626" s="291" t="s">
        <v>2007</v>
      </c>
    </row>
    <row r="627" spans="1:11">
      <c r="A627" s="212">
        <v>0</v>
      </c>
      <c r="B627" s="27">
        <v>3418</v>
      </c>
      <c r="C627" s="324" t="s">
        <v>4037</v>
      </c>
      <c r="D627" s="325"/>
      <c r="E627" s="325"/>
      <c r="F627" s="325"/>
      <c r="G627" s="325"/>
      <c r="H627" s="325"/>
      <c r="I627" s="325"/>
      <c r="J627" s="326"/>
      <c r="K627" s="291" t="s">
        <v>2007</v>
      </c>
    </row>
    <row r="628" spans="1:11">
      <c r="A628" s="212">
        <v>0</v>
      </c>
      <c r="B628" s="27">
        <v>6395</v>
      </c>
      <c r="C628" s="324" t="s">
        <v>4651</v>
      </c>
      <c r="D628" s="325"/>
      <c r="E628" s="325"/>
      <c r="F628" s="325"/>
      <c r="G628" s="325"/>
      <c r="H628" s="325"/>
      <c r="I628" s="325"/>
      <c r="J628" s="326"/>
      <c r="K628" s="291" t="s">
        <v>2007</v>
      </c>
    </row>
    <row r="629" spans="1:11">
      <c r="A629" s="212">
        <v>0</v>
      </c>
      <c r="B629" s="27">
        <v>26518</v>
      </c>
      <c r="C629" s="324" t="s">
        <v>4038</v>
      </c>
      <c r="D629" s="325"/>
      <c r="E629" s="325"/>
      <c r="F629" s="325"/>
      <c r="G629" s="325"/>
      <c r="H629" s="325"/>
      <c r="I629" s="325"/>
      <c r="J629" s="326"/>
      <c r="K629" s="291" t="s">
        <v>2007</v>
      </c>
    </row>
    <row r="630" spans="1:11">
      <c r="A630" s="212">
        <v>0</v>
      </c>
      <c r="B630" s="27">
        <v>57620</v>
      </c>
      <c r="C630" s="324" t="s">
        <v>4039</v>
      </c>
      <c r="D630" s="325"/>
      <c r="E630" s="325"/>
      <c r="F630" s="325"/>
      <c r="G630" s="325"/>
      <c r="H630" s="325"/>
      <c r="I630" s="325"/>
      <c r="J630" s="326"/>
      <c r="K630" s="291" t="s">
        <v>2007</v>
      </c>
    </row>
    <row r="631" spans="1:11">
      <c r="A631" s="212">
        <v>0</v>
      </c>
      <c r="B631" s="27">
        <v>94961</v>
      </c>
      <c r="C631" s="324" t="s">
        <v>4040</v>
      </c>
      <c r="D631" s="325"/>
      <c r="E631" s="325"/>
      <c r="F631" s="325"/>
      <c r="G631" s="325"/>
      <c r="H631" s="325"/>
      <c r="I631" s="325"/>
      <c r="J631" s="326"/>
      <c r="K631" s="291" t="s">
        <v>2007</v>
      </c>
    </row>
    <row r="632" spans="1:11">
      <c r="A632" s="212">
        <v>0</v>
      </c>
      <c r="B632" s="27">
        <v>133884</v>
      </c>
      <c r="C632" s="324" t="s">
        <v>4041</v>
      </c>
      <c r="D632" s="325"/>
      <c r="E632" s="325"/>
      <c r="F632" s="325"/>
      <c r="G632" s="325"/>
      <c r="H632" s="325"/>
      <c r="I632" s="325"/>
      <c r="J632" s="326"/>
      <c r="K632" s="291" t="s">
        <v>2007</v>
      </c>
    </row>
    <row r="633" spans="1:11">
      <c r="A633" s="212">
        <v>0</v>
      </c>
      <c r="B633" s="27">
        <v>143834</v>
      </c>
      <c r="C633" s="324" t="s">
        <v>4042</v>
      </c>
      <c r="D633" s="325"/>
      <c r="E633" s="325"/>
      <c r="F633" s="325"/>
      <c r="G633" s="325"/>
      <c r="H633" s="325"/>
      <c r="I633" s="325"/>
      <c r="J633" s="326"/>
      <c r="K633" s="291" t="s">
        <v>2007</v>
      </c>
    </row>
    <row r="634" spans="1:11">
      <c r="A634" s="212">
        <v>0</v>
      </c>
      <c r="B634" s="27">
        <v>19984</v>
      </c>
      <c r="C634" s="324" t="s">
        <v>4407</v>
      </c>
      <c r="D634" s="325"/>
      <c r="E634" s="325"/>
      <c r="F634" s="325"/>
      <c r="G634" s="325"/>
      <c r="H634" s="325"/>
      <c r="I634" s="325"/>
      <c r="J634" s="326"/>
      <c r="K634" s="291" t="s">
        <v>2007</v>
      </c>
    </row>
    <row r="635" spans="1:11">
      <c r="A635" s="212">
        <v>0</v>
      </c>
      <c r="B635" s="27">
        <v>19992</v>
      </c>
      <c r="C635" s="324" t="s">
        <v>4408</v>
      </c>
      <c r="D635" s="325"/>
      <c r="E635" s="325"/>
      <c r="F635" s="325"/>
      <c r="G635" s="325"/>
      <c r="H635" s="325"/>
      <c r="I635" s="325"/>
      <c r="J635" s="326"/>
      <c r="K635" s="291" t="s">
        <v>2007</v>
      </c>
    </row>
    <row r="636" spans="1:11">
      <c r="A636" s="212">
        <v>0</v>
      </c>
      <c r="B636" s="27">
        <v>20008</v>
      </c>
      <c r="C636" s="324" t="s">
        <v>4409</v>
      </c>
      <c r="D636" s="325"/>
      <c r="E636" s="325"/>
      <c r="F636" s="325"/>
      <c r="G636" s="325"/>
      <c r="H636" s="325"/>
      <c r="I636" s="325"/>
      <c r="J636" s="326"/>
      <c r="K636" s="291" t="s">
        <v>2007</v>
      </c>
    </row>
    <row r="637" spans="1:11">
      <c r="A637" s="212">
        <v>0</v>
      </c>
      <c r="B637" s="27">
        <v>97022</v>
      </c>
      <c r="C637" s="324" t="s">
        <v>4410</v>
      </c>
      <c r="D637" s="325"/>
      <c r="E637" s="325"/>
      <c r="F637" s="325"/>
      <c r="G637" s="325"/>
      <c r="H637" s="325"/>
      <c r="I637" s="325"/>
      <c r="J637" s="326"/>
      <c r="K637" s="291" t="s">
        <v>2007</v>
      </c>
    </row>
    <row r="638" spans="1:11">
      <c r="A638" s="212">
        <v>0</v>
      </c>
      <c r="B638" s="27">
        <v>97030</v>
      </c>
      <c r="C638" s="324" t="s">
        <v>4411</v>
      </c>
      <c r="D638" s="325"/>
      <c r="E638" s="325"/>
      <c r="F638" s="325"/>
      <c r="G638" s="325"/>
      <c r="H638" s="325"/>
      <c r="I638" s="325"/>
      <c r="J638" s="326"/>
      <c r="K638" s="291" t="s">
        <v>2007</v>
      </c>
    </row>
    <row r="639" spans="1:11">
      <c r="A639" s="212">
        <v>0</v>
      </c>
      <c r="B639" s="27">
        <v>12278</v>
      </c>
      <c r="C639" s="324" t="s">
        <v>4412</v>
      </c>
      <c r="D639" s="325"/>
      <c r="E639" s="325"/>
      <c r="F639" s="325"/>
      <c r="G639" s="325"/>
      <c r="H639" s="325"/>
      <c r="I639" s="325"/>
      <c r="J639" s="326"/>
      <c r="K639" s="291" t="s">
        <v>2007</v>
      </c>
    </row>
    <row r="640" spans="1:11">
      <c r="A640" s="212">
        <v>0</v>
      </c>
      <c r="B640" s="27">
        <v>18341</v>
      </c>
      <c r="C640" s="324" t="s">
        <v>4413</v>
      </c>
      <c r="D640" s="325"/>
      <c r="E640" s="325"/>
      <c r="F640" s="325"/>
      <c r="G640" s="325"/>
      <c r="H640" s="325"/>
      <c r="I640" s="325"/>
      <c r="J640" s="326"/>
      <c r="K640" s="291" t="s">
        <v>2007</v>
      </c>
    </row>
    <row r="641" spans="1:11">
      <c r="A641" s="212">
        <v>0</v>
      </c>
      <c r="B641" s="27">
        <v>74856</v>
      </c>
      <c r="C641" s="324" t="s">
        <v>4414</v>
      </c>
      <c r="D641" s="325"/>
      <c r="E641" s="325"/>
      <c r="F641" s="325"/>
      <c r="G641" s="325"/>
      <c r="H641" s="325"/>
      <c r="I641" s="325"/>
      <c r="J641" s="326"/>
      <c r="K641" s="291" t="s">
        <v>2007</v>
      </c>
    </row>
    <row r="642" spans="1:11">
      <c r="A642" s="212">
        <v>0</v>
      </c>
      <c r="B642" s="27">
        <v>98418</v>
      </c>
      <c r="C642" s="324" t="s">
        <v>4415</v>
      </c>
      <c r="D642" s="325"/>
      <c r="E642" s="325"/>
      <c r="F642" s="325"/>
      <c r="G642" s="325"/>
      <c r="H642" s="325"/>
      <c r="I642" s="325"/>
      <c r="J642" s="326"/>
      <c r="K642" s="291" t="s">
        <v>2007</v>
      </c>
    </row>
    <row r="643" spans="1:11">
      <c r="A643" s="212">
        <v>0</v>
      </c>
      <c r="B643" s="27">
        <v>98434</v>
      </c>
      <c r="C643" s="324" t="s">
        <v>4416</v>
      </c>
      <c r="D643" s="325"/>
      <c r="E643" s="325"/>
      <c r="F643" s="325"/>
      <c r="G643" s="325"/>
      <c r="H643" s="325"/>
      <c r="I643" s="325"/>
      <c r="J643" s="326"/>
      <c r="K643" s="291" t="s">
        <v>2007</v>
      </c>
    </row>
    <row r="644" spans="1:11">
      <c r="A644" s="212">
        <v>0</v>
      </c>
      <c r="B644" s="27">
        <v>98459</v>
      </c>
      <c r="C644" s="324" t="s">
        <v>4708</v>
      </c>
      <c r="D644" s="325"/>
      <c r="E644" s="325"/>
      <c r="F644" s="325"/>
      <c r="G644" s="325"/>
      <c r="H644" s="325"/>
      <c r="I644" s="325"/>
      <c r="J644" s="326"/>
      <c r="K644" s="291" t="s">
        <v>2007</v>
      </c>
    </row>
    <row r="645" spans="1:11">
      <c r="A645" s="212">
        <v>0</v>
      </c>
      <c r="B645" s="27">
        <v>98525</v>
      </c>
      <c r="C645" s="324" t="s">
        <v>4417</v>
      </c>
      <c r="D645" s="325"/>
      <c r="E645" s="325"/>
      <c r="F645" s="325"/>
      <c r="G645" s="325"/>
      <c r="H645" s="325"/>
      <c r="I645" s="325"/>
      <c r="J645" s="326"/>
      <c r="K645" s="291" t="s">
        <v>2007</v>
      </c>
    </row>
    <row r="646" spans="1:11">
      <c r="A646" s="212">
        <v>0</v>
      </c>
      <c r="B646" s="27">
        <v>98665</v>
      </c>
      <c r="C646" s="324" t="s">
        <v>4418</v>
      </c>
      <c r="D646" s="325"/>
      <c r="E646" s="325"/>
      <c r="F646" s="325"/>
      <c r="G646" s="325"/>
      <c r="H646" s="325"/>
      <c r="I646" s="325"/>
      <c r="J646" s="326"/>
      <c r="K646" s="291" t="s">
        <v>2007</v>
      </c>
    </row>
    <row r="647" spans="1:11">
      <c r="A647" s="212">
        <v>0</v>
      </c>
      <c r="B647" s="27">
        <v>98707</v>
      </c>
      <c r="C647" s="324" t="s">
        <v>4419</v>
      </c>
      <c r="D647" s="325"/>
      <c r="E647" s="325"/>
      <c r="F647" s="325"/>
      <c r="G647" s="325"/>
      <c r="H647" s="325"/>
      <c r="I647" s="325"/>
      <c r="J647" s="326"/>
      <c r="K647" s="291" t="s">
        <v>2007</v>
      </c>
    </row>
    <row r="648" spans="1:11">
      <c r="A648" s="212">
        <v>0</v>
      </c>
      <c r="B648" s="27">
        <v>98772</v>
      </c>
      <c r="C648" s="324" t="s">
        <v>4420</v>
      </c>
      <c r="D648" s="325"/>
      <c r="E648" s="325"/>
      <c r="F648" s="325"/>
      <c r="G648" s="325"/>
      <c r="H648" s="325"/>
      <c r="I648" s="325"/>
      <c r="J648" s="326"/>
      <c r="K648" s="291" t="s">
        <v>2007</v>
      </c>
    </row>
    <row r="649" spans="1:11">
      <c r="A649" s="212">
        <v>0</v>
      </c>
      <c r="B649" s="27">
        <v>207522</v>
      </c>
      <c r="C649" s="324" t="s">
        <v>4798</v>
      </c>
      <c r="D649" s="325"/>
      <c r="E649" s="325"/>
      <c r="F649" s="325"/>
      <c r="G649" s="325"/>
      <c r="H649" s="325"/>
      <c r="I649" s="325"/>
      <c r="J649" s="326"/>
      <c r="K649" s="291" t="s">
        <v>2007</v>
      </c>
    </row>
    <row r="650" spans="1:11">
      <c r="A650" s="212">
        <v>0</v>
      </c>
      <c r="B650" s="27">
        <v>207530</v>
      </c>
      <c r="C650" s="324" t="s">
        <v>4421</v>
      </c>
      <c r="D650" s="325"/>
      <c r="E650" s="325"/>
      <c r="F650" s="325"/>
      <c r="G650" s="325"/>
      <c r="H650" s="325"/>
      <c r="I650" s="325"/>
      <c r="J650" s="326"/>
      <c r="K650" s="291" t="s">
        <v>2007</v>
      </c>
    </row>
    <row r="651" spans="1:11">
      <c r="A651" s="212">
        <v>0</v>
      </c>
      <c r="B651" s="27">
        <v>228049</v>
      </c>
      <c r="C651" s="324" t="s">
        <v>4709</v>
      </c>
      <c r="D651" s="325"/>
      <c r="E651" s="325"/>
      <c r="F651" s="325"/>
      <c r="G651" s="325"/>
      <c r="H651" s="325"/>
      <c r="I651" s="325"/>
      <c r="J651" s="326"/>
      <c r="K651" s="291" t="s">
        <v>2007</v>
      </c>
    </row>
    <row r="652" spans="1:11">
      <c r="A652" s="212">
        <v>0</v>
      </c>
      <c r="B652" s="27">
        <v>1011527</v>
      </c>
      <c r="C652" s="324" t="s">
        <v>4043</v>
      </c>
      <c r="D652" s="325"/>
      <c r="E652" s="325"/>
      <c r="F652" s="325"/>
      <c r="G652" s="325"/>
      <c r="H652" s="325"/>
      <c r="I652" s="325"/>
      <c r="J652" s="326"/>
      <c r="K652" s="291" t="s">
        <v>2007</v>
      </c>
    </row>
    <row r="653" spans="1:11">
      <c r="A653" s="212">
        <v>0</v>
      </c>
      <c r="B653" s="27">
        <v>12633</v>
      </c>
      <c r="C653" s="324" t="s">
        <v>4044</v>
      </c>
      <c r="D653" s="325"/>
      <c r="E653" s="325"/>
      <c r="F653" s="325"/>
      <c r="G653" s="325"/>
      <c r="H653" s="325"/>
      <c r="I653" s="325"/>
      <c r="J653" s="326"/>
      <c r="K653" s="291" t="s">
        <v>2007</v>
      </c>
    </row>
    <row r="654" spans="1:11">
      <c r="A654" s="212">
        <v>0</v>
      </c>
      <c r="B654" s="27">
        <v>45286</v>
      </c>
      <c r="C654" s="324" t="s">
        <v>4045</v>
      </c>
      <c r="D654" s="325"/>
      <c r="E654" s="325"/>
      <c r="F654" s="325"/>
      <c r="G654" s="325"/>
      <c r="H654" s="325"/>
      <c r="I654" s="325"/>
      <c r="J654" s="326"/>
      <c r="K654" s="291" t="s">
        <v>2007</v>
      </c>
    </row>
    <row r="655" spans="1:11">
      <c r="A655" s="212">
        <v>0</v>
      </c>
      <c r="B655" s="27">
        <v>130393</v>
      </c>
      <c r="C655" s="324" t="s">
        <v>4046</v>
      </c>
      <c r="D655" s="325"/>
      <c r="E655" s="325"/>
      <c r="F655" s="325"/>
      <c r="G655" s="325"/>
      <c r="H655" s="325"/>
      <c r="I655" s="325"/>
      <c r="J655" s="326"/>
      <c r="K655" s="291" t="s">
        <v>2007</v>
      </c>
    </row>
    <row r="656" spans="1:11">
      <c r="A656" s="212">
        <v>0</v>
      </c>
      <c r="B656" s="27">
        <v>130492</v>
      </c>
      <c r="C656" s="324" t="s">
        <v>4047</v>
      </c>
      <c r="D656" s="325"/>
      <c r="E656" s="325"/>
      <c r="F656" s="325"/>
      <c r="G656" s="325"/>
      <c r="H656" s="325"/>
      <c r="I656" s="325"/>
      <c r="J656" s="326"/>
      <c r="K656" s="291" t="s">
        <v>2007</v>
      </c>
    </row>
    <row r="657" spans="1:11">
      <c r="A657" s="212">
        <v>0</v>
      </c>
      <c r="B657" s="27">
        <v>130534</v>
      </c>
      <c r="C657" s="324" t="s">
        <v>4048</v>
      </c>
      <c r="D657" s="325"/>
      <c r="E657" s="325"/>
      <c r="F657" s="325"/>
      <c r="G657" s="325"/>
      <c r="H657" s="325"/>
      <c r="I657" s="325"/>
      <c r="J657" s="326"/>
      <c r="K657" s="291" t="s">
        <v>2007</v>
      </c>
    </row>
    <row r="658" spans="1:11">
      <c r="A658" s="212">
        <v>0</v>
      </c>
      <c r="B658" s="27">
        <v>130542</v>
      </c>
      <c r="C658" s="324" t="s">
        <v>4049</v>
      </c>
      <c r="D658" s="325"/>
      <c r="E658" s="325"/>
      <c r="F658" s="325"/>
      <c r="G658" s="325"/>
      <c r="H658" s="325"/>
      <c r="I658" s="325"/>
      <c r="J658" s="326"/>
      <c r="K658" s="291" t="s">
        <v>2007</v>
      </c>
    </row>
    <row r="659" spans="1:11">
      <c r="A659" s="212">
        <v>0</v>
      </c>
      <c r="B659" s="27">
        <v>134601</v>
      </c>
      <c r="C659" s="324" t="s">
        <v>4050</v>
      </c>
      <c r="D659" s="325"/>
      <c r="E659" s="325"/>
      <c r="F659" s="325"/>
      <c r="G659" s="325"/>
      <c r="H659" s="325"/>
      <c r="I659" s="325"/>
      <c r="J659" s="326"/>
      <c r="K659" s="291" t="s">
        <v>2007</v>
      </c>
    </row>
    <row r="660" spans="1:11">
      <c r="A660" s="212">
        <v>0</v>
      </c>
      <c r="B660" s="27">
        <v>139188</v>
      </c>
      <c r="C660" s="324" t="s">
        <v>4051</v>
      </c>
      <c r="D660" s="325"/>
      <c r="E660" s="325"/>
      <c r="F660" s="325"/>
      <c r="G660" s="325"/>
      <c r="H660" s="325"/>
      <c r="I660" s="325"/>
      <c r="J660" s="326"/>
      <c r="K660" s="291" t="s">
        <v>2007</v>
      </c>
    </row>
    <row r="661" spans="1:11">
      <c r="A661" s="212">
        <v>0</v>
      </c>
      <c r="B661" s="27">
        <v>140574</v>
      </c>
      <c r="C661" s="324" t="s">
        <v>4052</v>
      </c>
      <c r="D661" s="325"/>
      <c r="E661" s="325"/>
      <c r="F661" s="325"/>
      <c r="G661" s="325"/>
      <c r="H661" s="325"/>
      <c r="I661" s="325"/>
      <c r="J661" s="326"/>
      <c r="K661" s="291" t="s">
        <v>2007</v>
      </c>
    </row>
    <row r="662" spans="1:11">
      <c r="A662" s="212">
        <v>0</v>
      </c>
      <c r="B662" s="27">
        <v>140582</v>
      </c>
      <c r="C662" s="324" t="s">
        <v>4053</v>
      </c>
      <c r="D662" s="325"/>
      <c r="E662" s="325"/>
      <c r="F662" s="325"/>
      <c r="G662" s="325"/>
      <c r="H662" s="325"/>
      <c r="I662" s="325"/>
      <c r="J662" s="326"/>
      <c r="K662" s="291" t="s">
        <v>2007</v>
      </c>
    </row>
    <row r="663" spans="1:11">
      <c r="A663" s="212">
        <v>0</v>
      </c>
      <c r="B663" s="27">
        <v>151712</v>
      </c>
      <c r="C663" s="324" t="s">
        <v>4054</v>
      </c>
      <c r="D663" s="325"/>
      <c r="E663" s="325"/>
      <c r="F663" s="325"/>
      <c r="G663" s="325"/>
      <c r="H663" s="325"/>
      <c r="I663" s="325"/>
      <c r="J663" s="326"/>
      <c r="K663" s="291" t="s">
        <v>2007</v>
      </c>
    </row>
    <row r="664" spans="1:11">
      <c r="A664" s="212">
        <v>0</v>
      </c>
      <c r="B664" s="27">
        <v>143230</v>
      </c>
      <c r="C664" s="324" t="s">
        <v>4055</v>
      </c>
      <c r="D664" s="325"/>
      <c r="E664" s="325"/>
      <c r="F664" s="325"/>
      <c r="G664" s="325"/>
      <c r="H664" s="325"/>
      <c r="I664" s="325"/>
      <c r="J664" s="326"/>
      <c r="K664" s="291" t="s">
        <v>2007</v>
      </c>
    </row>
    <row r="665" spans="1:11">
      <c r="A665" s="212">
        <v>0</v>
      </c>
      <c r="B665" s="27">
        <v>183780</v>
      </c>
      <c r="C665" s="324" t="s">
        <v>4056</v>
      </c>
      <c r="D665" s="325"/>
      <c r="E665" s="325"/>
      <c r="F665" s="325"/>
      <c r="G665" s="325"/>
      <c r="H665" s="325"/>
      <c r="I665" s="325"/>
      <c r="J665" s="326"/>
      <c r="K665" s="291" t="s">
        <v>2007</v>
      </c>
    </row>
    <row r="666" spans="1:11">
      <c r="A666" s="212">
        <v>0</v>
      </c>
      <c r="B666" s="27">
        <v>197467</v>
      </c>
      <c r="C666" s="324" t="s">
        <v>4057</v>
      </c>
      <c r="D666" s="325"/>
      <c r="E666" s="325"/>
      <c r="F666" s="325"/>
      <c r="G666" s="325"/>
      <c r="H666" s="325"/>
      <c r="I666" s="325"/>
      <c r="J666" s="326"/>
      <c r="K666" s="291" t="s">
        <v>2007</v>
      </c>
    </row>
    <row r="667" spans="1:11">
      <c r="A667" s="212">
        <v>0</v>
      </c>
      <c r="B667" s="27">
        <v>198408</v>
      </c>
      <c r="C667" s="324" t="s">
        <v>4631</v>
      </c>
      <c r="D667" s="325"/>
      <c r="E667" s="325"/>
      <c r="F667" s="325"/>
      <c r="G667" s="325"/>
      <c r="H667" s="325"/>
      <c r="I667" s="325"/>
      <c r="J667" s="326"/>
      <c r="K667" s="291" t="s">
        <v>2007</v>
      </c>
    </row>
    <row r="668" spans="1:11">
      <c r="A668" s="212">
        <v>0</v>
      </c>
      <c r="B668" s="27">
        <v>198523</v>
      </c>
      <c r="C668" s="324" t="s">
        <v>4058</v>
      </c>
      <c r="D668" s="325"/>
      <c r="E668" s="325"/>
      <c r="F668" s="325"/>
      <c r="G668" s="325"/>
      <c r="H668" s="325"/>
      <c r="I668" s="325"/>
      <c r="J668" s="326"/>
      <c r="K668" s="291" t="s">
        <v>2007</v>
      </c>
    </row>
    <row r="669" spans="1:11">
      <c r="A669" s="212">
        <v>0</v>
      </c>
      <c r="B669" s="27">
        <v>198549</v>
      </c>
      <c r="C669" s="324" t="s">
        <v>4059</v>
      </c>
      <c r="D669" s="325"/>
      <c r="E669" s="325"/>
      <c r="F669" s="325"/>
      <c r="G669" s="325"/>
      <c r="H669" s="325"/>
      <c r="I669" s="325"/>
      <c r="J669" s="326"/>
      <c r="K669" s="291" t="s">
        <v>2007</v>
      </c>
    </row>
    <row r="670" spans="1:11">
      <c r="A670" s="212">
        <v>0</v>
      </c>
      <c r="B670" s="27">
        <v>198614</v>
      </c>
      <c r="C670" s="324" t="s">
        <v>4096</v>
      </c>
      <c r="D670" s="325"/>
      <c r="E670" s="325"/>
      <c r="F670" s="325"/>
      <c r="G670" s="325"/>
      <c r="H670" s="325"/>
      <c r="I670" s="325"/>
      <c r="J670" s="326"/>
      <c r="K670" s="291" t="s">
        <v>2007</v>
      </c>
    </row>
    <row r="671" spans="1:11">
      <c r="A671" s="212">
        <v>0</v>
      </c>
      <c r="B671" s="27">
        <v>199406</v>
      </c>
      <c r="C671" s="324" t="s">
        <v>4780</v>
      </c>
      <c r="D671" s="325"/>
      <c r="E671" s="325"/>
      <c r="F671" s="325"/>
      <c r="G671" s="325"/>
      <c r="H671" s="325"/>
      <c r="I671" s="325"/>
      <c r="J671" s="326"/>
      <c r="K671" s="291" t="s">
        <v>2007</v>
      </c>
    </row>
    <row r="672" spans="1:11">
      <c r="A672" s="212">
        <v>0</v>
      </c>
      <c r="B672" s="27">
        <v>199414</v>
      </c>
      <c r="C672" s="324" t="s">
        <v>4060</v>
      </c>
      <c r="D672" s="325"/>
      <c r="E672" s="325"/>
      <c r="F672" s="325"/>
      <c r="G672" s="325"/>
      <c r="H672" s="325"/>
      <c r="I672" s="325"/>
      <c r="J672" s="326"/>
      <c r="K672" s="291" t="s">
        <v>2007</v>
      </c>
    </row>
    <row r="673" spans="1:11">
      <c r="A673" s="212">
        <v>0</v>
      </c>
      <c r="B673" s="27">
        <v>199422</v>
      </c>
      <c r="C673" s="324" t="s">
        <v>4061</v>
      </c>
      <c r="D673" s="325"/>
      <c r="E673" s="325"/>
      <c r="F673" s="325"/>
      <c r="G673" s="325"/>
      <c r="H673" s="325"/>
      <c r="I673" s="325"/>
      <c r="J673" s="326"/>
      <c r="K673" s="291" t="s">
        <v>2007</v>
      </c>
    </row>
    <row r="674" spans="1:11">
      <c r="A674" s="212">
        <v>0</v>
      </c>
      <c r="B674" s="27">
        <v>199430</v>
      </c>
      <c r="C674" s="324" t="s">
        <v>4794</v>
      </c>
      <c r="D674" s="325"/>
      <c r="E674" s="325"/>
      <c r="F674" s="325"/>
      <c r="G674" s="325"/>
      <c r="H674" s="325"/>
      <c r="I674" s="325"/>
      <c r="J674" s="326"/>
      <c r="K674" s="291" t="s">
        <v>2007</v>
      </c>
    </row>
    <row r="675" spans="1:11">
      <c r="A675" s="212">
        <v>0</v>
      </c>
      <c r="B675" s="27">
        <v>199448</v>
      </c>
      <c r="C675" s="324" t="s">
        <v>4062</v>
      </c>
      <c r="D675" s="325"/>
      <c r="E675" s="325"/>
      <c r="F675" s="325"/>
      <c r="G675" s="325"/>
      <c r="H675" s="325"/>
      <c r="I675" s="325"/>
      <c r="J675" s="326"/>
      <c r="K675" s="291" t="s">
        <v>2007</v>
      </c>
    </row>
    <row r="676" spans="1:11">
      <c r="A676" s="212">
        <v>0</v>
      </c>
      <c r="B676" s="27">
        <v>199455</v>
      </c>
      <c r="C676" s="324" t="s">
        <v>4063</v>
      </c>
      <c r="D676" s="325"/>
      <c r="E676" s="325"/>
      <c r="F676" s="325"/>
      <c r="G676" s="325"/>
      <c r="H676" s="325"/>
      <c r="I676" s="325"/>
      <c r="J676" s="326"/>
      <c r="K676" s="291" t="s">
        <v>2007</v>
      </c>
    </row>
    <row r="677" spans="1:11">
      <c r="A677" s="212">
        <v>0</v>
      </c>
      <c r="B677" s="27">
        <v>199463</v>
      </c>
      <c r="C677" s="324" t="s">
        <v>4064</v>
      </c>
      <c r="D677" s="325"/>
      <c r="E677" s="325"/>
      <c r="F677" s="325"/>
      <c r="G677" s="325"/>
      <c r="H677" s="325"/>
      <c r="I677" s="325"/>
      <c r="J677" s="326"/>
      <c r="K677" s="291" t="s">
        <v>2007</v>
      </c>
    </row>
    <row r="678" spans="1:11">
      <c r="A678" s="212">
        <v>0</v>
      </c>
      <c r="B678" s="27">
        <v>199471</v>
      </c>
      <c r="C678" s="324" t="s">
        <v>4065</v>
      </c>
      <c r="D678" s="325"/>
      <c r="E678" s="325"/>
      <c r="F678" s="325"/>
      <c r="G678" s="325"/>
      <c r="H678" s="325"/>
      <c r="I678" s="325"/>
      <c r="J678" s="326"/>
      <c r="K678" s="291" t="s">
        <v>2007</v>
      </c>
    </row>
    <row r="679" spans="1:11">
      <c r="A679" s="212">
        <v>0</v>
      </c>
      <c r="B679" s="27">
        <v>200162</v>
      </c>
      <c r="C679" s="324" t="s">
        <v>4066</v>
      </c>
      <c r="D679" s="325"/>
      <c r="E679" s="325"/>
      <c r="F679" s="325"/>
      <c r="G679" s="325"/>
      <c r="H679" s="325"/>
      <c r="I679" s="325"/>
      <c r="J679" s="326"/>
      <c r="K679" s="291" t="s">
        <v>2007</v>
      </c>
    </row>
    <row r="680" spans="1:11">
      <c r="A680" s="212">
        <v>0</v>
      </c>
      <c r="B680" s="27">
        <v>200246</v>
      </c>
      <c r="C680" s="324" t="s">
        <v>4067</v>
      </c>
      <c r="D680" s="325"/>
      <c r="E680" s="325"/>
      <c r="F680" s="325"/>
      <c r="G680" s="325"/>
      <c r="H680" s="325"/>
      <c r="I680" s="325"/>
      <c r="J680" s="326"/>
      <c r="K680" s="291" t="s">
        <v>2007</v>
      </c>
    </row>
    <row r="681" spans="1:11">
      <c r="A681" s="212">
        <v>0</v>
      </c>
      <c r="B681" s="27">
        <v>200907</v>
      </c>
      <c r="C681" s="324" t="s">
        <v>4068</v>
      </c>
      <c r="D681" s="325"/>
      <c r="E681" s="325"/>
      <c r="F681" s="325"/>
      <c r="G681" s="325"/>
      <c r="H681" s="325"/>
      <c r="I681" s="325"/>
      <c r="J681" s="326"/>
      <c r="K681" s="291" t="s">
        <v>2007</v>
      </c>
    </row>
    <row r="682" spans="1:11">
      <c r="A682" s="212">
        <v>0</v>
      </c>
      <c r="B682" s="27">
        <v>201467</v>
      </c>
      <c r="C682" s="324" t="s">
        <v>4069</v>
      </c>
      <c r="D682" s="325"/>
      <c r="E682" s="325"/>
      <c r="F682" s="325"/>
      <c r="G682" s="325"/>
      <c r="H682" s="325"/>
      <c r="I682" s="325"/>
      <c r="J682" s="326"/>
      <c r="K682" s="291" t="s">
        <v>2007</v>
      </c>
    </row>
    <row r="683" spans="1:11">
      <c r="A683" s="212">
        <v>0</v>
      </c>
      <c r="B683" s="27">
        <v>50807</v>
      </c>
      <c r="C683" s="324" t="s">
        <v>4070</v>
      </c>
      <c r="D683" s="325"/>
      <c r="E683" s="325"/>
      <c r="F683" s="325"/>
      <c r="G683" s="325"/>
      <c r="H683" s="325"/>
      <c r="I683" s="325"/>
      <c r="J683" s="326"/>
      <c r="K683" s="291" t="s">
        <v>2007</v>
      </c>
    </row>
    <row r="684" spans="1:11">
      <c r="A684" s="212">
        <v>0</v>
      </c>
      <c r="B684" s="27">
        <v>44644</v>
      </c>
      <c r="C684" s="324" t="s">
        <v>4071</v>
      </c>
      <c r="D684" s="325"/>
      <c r="E684" s="325"/>
      <c r="F684" s="325"/>
      <c r="G684" s="325"/>
      <c r="H684" s="325"/>
      <c r="I684" s="325"/>
      <c r="J684" s="326"/>
      <c r="K684" s="291" t="s">
        <v>2007</v>
      </c>
    </row>
    <row r="685" spans="1:11">
      <c r="A685" s="212">
        <v>0</v>
      </c>
      <c r="B685" s="27">
        <v>44669</v>
      </c>
      <c r="C685" s="324" t="s">
        <v>4072</v>
      </c>
      <c r="D685" s="325"/>
      <c r="E685" s="325"/>
      <c r="F685" s="325"/>
      <c r="G685" s="325"/>
      <c r="H685" s="325"/>
      <c r="I685" s="325"/>
      <c r="J685" s="326"/>
      <c r="K685" s="291" t="s">
        <v>2007</v>
      </c>
    </row>
    <row r="686" spans="1:11">
      <c r="A686" s="212">
        <v>0</v>
      </c>
      <c r="B686" s="27">
        <v>44735</v>
      </c>
      <c r="C686" s="324" t="s">
        <v>4073</v>
      </c>
      <c r="D686" s="325"/>
      <c r="E686" s="325"/>
      <c r="F686" s="325"/>
      <c r="G686" s="325"/>
      <c r="H686" s="325"/>
      <c r="I686" s="325"/>
      <c r="J686" s="326"/>
      <c r="K686" s="291" t="s">
        <v>2007</v>
      </c>
    </row>
    <row r="687" spans="1:11">
      <c r="A687" s="212">
        <v>0</v>
      </c>
      <c r="B687" s="27">
        <v>44792</v>
      </c>
      <c r="C687" s="324" t="s">
        <v>4074</v>
      </c>
      <c r="D687" s="325"/>
      <c r="E687" s="325"/>
      <c r="F687" s="325"/>
      <c r="G687" s="325"/>
      <c r="H687" s="325"/>
      <c r="I687" s="325"/>
      <c r="J687" s="326"/>
      <c r="K687" s="291" t="s">
        <v>2007</v>
      </c>
    </row>
    <row r="688" spans="1:11">
      <c r="A688" s="212">
        <v>0</v>
      </c>
      <c r="B688" s="27">
        <v>44818</v>
      </c>
      <c r="C688" s="324" t="s">
        <v>4075</v>
      </c>
      <c r="D688" s="325"/>
      <c r="E688" s="325"/>
      <c r="F688" s="325"/>
      <c r="G688" s="325"/>
      <c r="H688" s="325"/>
      <c r="I688" s="325"/>
      <c r="J688" s="326"/>
      <c r="K688" s="291" t="s">
        <v>2007</v>
      </c>
    </row>
    <row r="689" spans="1:11">
      <c r="A689" s="212">
        <v>0</v>
      </c>
      <c r="B689" s="27">
        <v>44826</v>
      </c>
      <c r="C689" s="324" t="s">
        <v>4076</v>
      </c>
      <c r="D689" s="325"/>
      <c r="E689" s="325"/>
      <c r="F689" s="325"/>
      <c r="G689" s="325"/>
      <c r="H689" s="325"/>
      <c r="I689" s="325"/>
      <c r="J689" s="326"/>
      <c r="K689" s="291" t="s">
        <v>2007</v>
      </c>
    </row>
    <row r="690" spans="1:11">
      <c r="A690" s="212">
        <v>0</v>
      </c>
      <c r="B690" s="27">
        <v>44834</v>
      </c>
      <c r="C690" s="324" t="s">
        <v>4077</v>
      </c>
      <c r="D690" s="325"/>
      <c r="E690" s="325"/>
      <c r="F690" s="325"/>
      <c r="G690" s="325"/>
      <c r="H690" s="325"/>
      <c r="I690" s="325"/>
      <c r="J690" s="326"/>
      <c r="K690" s="291" t="s">
        <v>2007</v>
      </c>
    </row>
    <row r="691" spans="1:11">
      <c r="A691" s="212">
        <v>0</v>
      </c>
      <c r="B691" s="27">
        <v>50658</v>
      </c>
      <c r="C691" s="324" t="s">
        <v>4078</v>
      </c>
      <c r="D691" s="325"/>
      <c r="E691" s="325"/>
      <c r="F691" s="325"/>
      <c r="G691" s="325"/>
      <c r="H691" s="325"/>
      <c r="I691" s="325"/>
      <c r="J691" s="326"/>
      <c r="K691" s="291" t="s">
        <v>2007</v>
      </c>
    </row>
    <row r="692" spans="1:11">
      <c r="A692" s="212">
        <v>0</v>
      </c>
      <c r="B692" s="27">
        <v>58875</v>
      </c>
      <c r="C692" s="324" t="s">
        <v>4079</v>
      </c>
      <c r="D692" s="325"/>
      <c r="E692" s="325"/>
      <c r="F692" s="325"/>
      <c r="G692" s="325"/>
      <c r="H692" s="325"/>
      <c r="I692" s="325"/>
      <c r="J692" s="326"/>
      <c r="K692" s="291" t="s">
        <v>2007</v>
      </c>
    </row>
    <row r="693" spans="1:11">
      <c r="A693" s="212">
        <v>0</v>
      </c>
      <c r="B693" s="27">
        <v>64972</v>
      </c>
      <c r="C693" s="324" t="s">
        <v>4080</v>
      </c>
      <c r="D693" s="325"/>
      <c r="E693" s="325"/>
      <c r="F693" s="325"/>
      <c r="G693" s="325"/>
      <c r="H693" s="325"/>
      <c r="I693" s="325"/>
      <c r="J693" s="326"/>
      <c r="K693" s="291" t="s">
        <v>2007</v>
      </c>
    </row>
    <row r="694" spans="1:11">
      <c r="A694" s="212">
        <v>0</v>
      </c>
      <c r="B694" s="27">
        <v>70458</v>
      </c>
      <c r="C694" s="324" t="s">
        <v>4081</v>
      </c>
      <c r="D694" s="325"/>
      <c r="E694" s="325"/>
      <c r="F694" s="325"/>
      <c r="G694" s="325"/>
      <c r="H694" s="325"/>
      <c r="I694" s="325"/>
      <c r="J694" s="326"/>
      <c r="K694" s="291" t="s">
        <v>2007</v>
      </c>
    </row>
    <row r="695" spans="1:11">
      <c r="A695" s="212">
        <v>0</v>
      </c>
      <c r="B695" s="27">
        <v>79905</v>
      </c>
      <c r="C695" s="324" t="s">
        <v>4082</v>
      </c>
      <c r="D695" s="325"/>
      <c r="E695" s="325"/>
      <c r="F695" s="325"/>
      <c r="G695" s="325"/>
      <c r="H695" s="325"/>
      <c r="I695" s="325"/>
      <c r="J695" s="326"/>
      <c r="K695" s="291" t="s">
        <v>2007</v>
      </c>
    </row>
    <row r="696" spans="1:11">
      <c r="A696" s="212">
        <v>0</v>
      </c>
      <c r="B696" s="27">
        <v>95448</v>
      </c>
      <c r="C696" s="324" t="s">
        <v>4083</v>
      </c>
      <c r="D696" s="325"/>
      <c r="E696" s="325"/>
      <c r="F696" s="325"/>
      <c r="G696" s="325"/>
      <c r="H696" s="325"/>
      <c r="I696" s="325"/>
      <c r="J696" s="326"/>
      <c r="K696" s="291" t="s">
        <v>2007</v>
      </c>
    </row>
    <row r="697" spans="1:11">
      <c r="A697" s="212">
        <v>0</v>
      </c>
      <c r="B697" s="27">
        <v>95489</v>
      </c>
      <c r="C697" s="324" t="s">
        <v>4084</v>
      </c>
      <c r="D697" s="325"/>
      <c r="E697" s="325"/>
      <c r="F697" s="325"/>
      <c r="G697" s="325"/>
      <c r="H697" s="325"/>
      <c r="I697" s="325"/>
      <c r="J697" s="326"/>
      <c r="K697" s="291" t="s">
        <v>2007</v>
      </c>
    </row>
    <row r="698" spans="1:11">
      <c r="A698" s="212">
        <v>0</v>
      </c>
      <c r="B698" s="27">
        <v>50815</v>
      </c>
      <c r="C698" s="324" t="s">
        <v>4085</v>
      </c>
      <c r="D698" s="325"/>
      <c r="E698" s="325"/>
      <c r="F698" s="325"/>
      <c r="G698" s="325"/>
      <c r="H698" s="325"/>
      <c r="I698" s="325"/>
      <c r="J698" s="326"/>
      <c r="K698" s="291" t="s">
        <v>2007</v>
      </c>
    </row>
    <row r="699" spans="1:11">
      <c r="A699" s="212">
        <v>0</v>
      </c>
      <c r="B699" s="27">
        <v>124164</v>
      </c>
      <c r="C699" s="324" t="s">
        <v>4086</v>
      </c>
      <c r="D699" s="325"/>
      <c r="E699" s="325"/>
      <c r="F699" s="325"/>
      <c r="G699" s="325"/>
      <c r="H699" s="325"/>
      <c r="I699" s="325"/>
      <c r="J699" s="326"/>
      <c r="K699" s="291" t="s">
        <v>2007</v>
      </c>
    </row>
    <row r="700" spans="1:11">
      <c r="A700" s="212">
        <v>0</v>
      </c>
      <c r="B700" s="27">
        <v>124750</v>
      </c>
      <c r="C700" s="324" t="s">
        <v>4087</v>
      </c>
      <c r="D700" s="325"/>
      <c r="E700" s="325"/>
      <c r="F700" s="325"/>
      <c r="G700" s="325"/>
      <c r="H700" s="325"/>
      <c r="I700" s="325"/>
      <c r="J700" s="326"/>
      <c r="K700" s="291" t="s">
        <v>2007</v>
      </c>
    </row>
    <row r="701" spans="1:11">
      <c r="A701" s="212">
        <v>0</v>
      </c>
      <c r="B701" s="27">
        <v>125146</v>
      </c>
      <c r="C701" s="324" t="s">
        <v>4088</v>
      </c>
      <c r="D701" s="325"/>
      <c r="E701" s="325"/>
      <c r="F701" s="325"/>
      <c r="G701" s="325"/>
      <c r="H701" s="325"/>
      <c r="I701" s="325"/>
      <c r="J701" s="326"/>
      <c r="K701" s="291" t="s">
        <v>2007</v>
      </c>
    </row>
    <row r="702" spans="1:11">
      <c r="A702" s="212">
        <v>0</v>
      </c>
      <c r="B702" s="27">
        <v>125351</v>
      </c>
      <c r="C702" s="324" t="s">
        <v>4089</v>
      </c>
      <c r="D702" s="325"/>
      <c r="E702" s="325"/>
      <c r="F702" s="325"/>
      <c r="G702" s="325"/>
      <c r="H702" s="325"/>
      <c r="I702" s="325"/>
      <c r="J702" s="326"/>
      <c r="K702" s="291" t="s">
        <v>2007</v>
      </c>
    </row>
    <row r="703" spans="1:11">
      <c r="A703" s="212">
        <v>0</v>
      </c>
      <c r="B703" s="27">
        <v>125856</v>
      </c>
      <c r="C703" s="324" t="s">
        <v>4090</v>
      </c>
      <c r="D703" s="325"/>
      <c r="E703" s="325"/>
      <c r="F703" s="325"/>
      <c r="G703" s="325"/>
      <c r="H703" s="325"/>
      <c r="I703" s="325"/>
      <c r="J703" s="326"/>
      <c r="K703" s="291" t="s">
        <v>2007</v>
      </c>
    </row>
    <row r="704" spans="1:11">
      <c r="A704" s="212">
        <v>0</v>
      </c>
      <c r="B704" s="27">
        <v>126276</v>
      </c>
      <c r="C704" s="324" t="s">
        <v>4091</v>
      </c>
      <c r="D704" s="325"/>
      <c r="E704" s="325"/>
      <c r="F704" s="325"/>
      <c r="G704" s="325"/>
      <c r="H704" s="325"/>
      <c r="I704" s="325"/>
      <c r="J704" s="326"/>
      <c r="K704" s="291" t="s">
        <v>2007</v>
      </c>
    </row>
    <row r="705" spans="1:11">
      <c r="A705" s="212">
        <v>0</v>
      </c>
      <c r="B705" s="27">
        <v>126284</v>
      </c>
      <c r="C705" s="324" t="s">
        <v>4092</v>
      </c>
      <c r="D705" s="325"/>
      <c r="E705" s="325"/>
      <c r="F705" s="325"/>
      <c r="G705" s="325"/>
      <c r="H705" s="325"/>
      <c r="I705" s="325"/>
      <c r="J705" s="326"/>
      <c r="K705" s="291" t="s">
        <v>2007</v>
      </c>
    </row>
    <row r="706" spans="1:11">
      <c r="A706" s="212">
        <v>0</v>
      </c>
      <c r="B706" s="27">
        <v>126292</v>
      </c>
      <c r="C706" s="324" t="s">
        <v>4093</v>
      </c>
      <c r="D706" s="325"/>
      <c r="E706" s="325"/>
      <c r="F706" s="325"/>
      <c r="G706" s="325"/>
      <c r="H706" s="325"/>
      <c r="I706" s="325"/>
      <c r="J706" s="326"/>
      <c r="K706" s="291" t="s">
        <v>2007</v>
      </c>
    </row>
    <row r="707" spans="1:11">
      <c r="A707" s="212">
        <v>0</v>
      </c>
      <c r="B707" s="27">
        <v>127399</v>
      </c>
      <c r="C707" s="324" t="s">
        <v>4094</v>
      </c>
      <c r="D707" s="325"/>
      <c r="E707" s="325"/>
      <c r="F707" s="325"/>
      <c r="G707" s="325"/>
      <c r="H707" s="325"/>
      <c r="I707" s="325"/>
      <c r="J707" s="326"/>
      <c r="K707" s="291" t="s">
        <v>2007</v>
      </c>
    </row>
    <row r="708" spans="1:11">
      <c r="A708" s="212">
        <v>0</v>
      </c>
      <c r="B708" s="27">
        <v>166371</v>
      </c>
      <c r="C708" s="324" t="s">
        <v>4095</v>
      </c>
      <c r="D708" s="325"/>
      <c r="E708" s="325"/>
      <c r="F708" s="325"/>
      <c r="G708" s="325"/>
      <c r="H708" s="325"/>
      <c r="I708" s="325"/>
      <c r="J708" s="326"/>
      <c r="K708" s="291" t="s">
        <v>2007</v>
      </c>
    </row>
    <row r="709" spans="1:11">
      <c r="A709" s="212">
        <v>0</v>
      </c>
      <c r="B709" s="27">
        <v>91140</v>
      </c>
      <c r="C709" s="324" t="s">
        <v>4097</v>
      </c>
      <c r="D709" s="325"/>
      <c r="E709" s="325"/>
      <c r="F709" s="325"/>
      <c r="G709" s="325"/>
      <c r="H709" s="325"/>
      <c r="I709" s="325"/>
      <c r="J709" s="326"/>
      <c r="K709" s="291" t="s">
        <v>2007</v>
      </c>
    </row>
    <row r="710" spans="1:11">
      <c r="A710" s="212">
        <v>0</v>
      </c>
      <c r="B710" s="27">
        <v>91157</v>
      </c>
      <c r="C710" s="324" t="s">
        <v>4098</v>
      </c>
      <c r="D710" s="325"/>
      <c r="E710" s="325"/>
      <c r="F710" s="325"/>
      <c r="G710" s="325"/>
      <c r="H710" s="325"/>
      <c r="I710" s="325"/>
      <c r="J710" s="326"/>
      <c r="K710" s="291" t="s">
        <v>2007</v>
      </c>
    </row>
    <row r="711" spans="1:11">
      <c r="A711" s="212">
        <v>0</v>
      </c>
      <c r="B711" s="27">
        <v>92056</v>
      </c>
      <c r="C711" s="324" t="s">
        <v>4099</v>
      </c>
      <c r="D711" s="325"/>
      <c r="E711" s="325"/>
      <c r="F711" s="325"/>
      <c r="G711" s="325"/>
      <c r="H711" s="325"/>
      <c r="I711" s="325"/>
      <c r="J711" s="326"/>
      <c r="K711" s="291" t="s">
        <v>2007</v>
      </c>
    </row>
    <row r="712" spans="1:11">
      <c r="A712" s="212">
        <v>0</v>
      </c>
      <c r="B712" s="27">
        <v>92619</v>
      </c>
      <c r="C712" s="324" t="s">
        <v>4100</v>
      </c>
      <c r="D712" s="325"/>
      <c r="E712" s="325"/>
      <c r="F712" s="325"/>
      <c r="G712" s="325"/>
      <c r="H712" s="325"/>
      <c r="I712" s="325"/>
      <c r="J712" s="326"/>
      <c r="K712" s="291" t="s">
        <v>2007</v>
      </c>
    </row>
    <row r="713" spans="1:11">
      <c r="A713" s="212">
        <v>0</v>
      </c>
      <c r="B713" s="27">
        <v>92742</v>
      </c>
      <c r="C713" s="324" t="s">
        <v>4101</v>
      </c>
      <c r="D713" s="325"/>
      <c r="E713" s="325"/>
      <c r="F713" s="325"/>
      <c r="G713" s="325"/>
      <c r="H713" s="325"/>
      <c r="I713" s="325"/>
      <c r="J713" s="326"/>
      <c r="K713" s="291" t="s">
        <v>2007</v>
      </c>
    </row>
    <row r="714" spans="1:11">
      <c r="A714" s="212">
        <v>0</v>
      </c>
      <c r="B714" s="27">
        <v>92767</v>
      </c>
      <c r="C714" s="324" t="s">
        <v>4102</v>
      </c>
      <c r="D714" s="325"/>
      <c r="E714" s="325"/>
      <c r="F714" s="325"/>
      <c r="G714" s="325"/>
      <c r="H714" s="325"/>
      <c r="I714" s="325"/>
      <c r="J714" s="326"/>
      <c r="K714" s="291" t="s">
        <v>2007</v>
      </c>
    </row>
    <row r="715" spans="1:11">
      <c r="A715" s="212">
        <v>0</v>
      </c>
      <c r="B715" s="27">
        <v>92759</v>
      </c>
      <c r="C715" s="324" t="s">
        <v>4103</v>
      </c>
      <c r="D715" s="325"/>
      <c r="E715" s="325"/>
      <c r="F715" s="325"/>
      <c r="G715" s="325"/>
      <c r="H715" s="325"/>
      <c r="I715" s="325"/>
      <c r="J715" s="326"/>
      <c r="K715" s="291" t="s">
        <v>2007</v>
      </c>
    </row>
    <row r="716" spans="1:11">
      <c r="A716" s="212">
        <v>0</v>
      </c>
      <c r="B716" s="27">
        <v>93526</v>
      </c>
      <c r="C716" s="324" t="s">
        <v>4104</v>
      </c>
      <c r="D716" s="325"/>
      <c r="E716" s="325"/>
      <c r="F716" s="325"/>
      <c r="G716" s="325"/>
      <c r="H716" s="325"/>
      <c r="I716" s="325"/>
      <c r="J716" s="326"/>
      <c r="K716" s="291" t="s">
        <v>2007</v>
      </c>
    </row>
    <row r="717" spans="1:11">
      <c r="A717" s="212">
        <v>0</v>
      </c>
      <c r="B717" s="27">
        <v>93559</v>
      </c>
      <c r="C717" s="324" t="s">
        <v>4105</v>
      </c>
      <c r="D717" s="325"/>
      <c r="E717" s="325"/>
      <c r="F717" s="325"/>
      <c r="G717" s="325"/>
      <c r="H717" s="325"/>
      <c r="I717" s="325"/>
      <c r="J717" s="326"/>
      <c r="K717" s="291" t="s">
        <v>2007</v>
      </c>
    </row>
    <row r="718" spans="1:11">
      <c r="A718" s="212">
        <v>0</v>
      </c>
      <c r="B718" s="27">
        <v>98509</v>
      </c>
      <c r="C718" s="324" t="s">
        <v>4106</v>
      </c>
      <c r="D718" s="325"/>
      <c r="E718" s="325"/>
      <c r="F718" s="325"/>
      <c r="G718" s="325"/>
      <c r="H718" s="325"/>
      <c r="I718" s="325"/>
      <c r="J718" s="326"/>
      <c r="K718" s="291" t="s">
        <v>2007</v>
      </c>
    </row>
    <row r="719" spans="1:11">
      <c r="A719" s="212">
        <v>0</v>
      </c>
      <c r="B719" s="27">
        <v>187419</v>
      </c>
      <c r="C719" s="324" t="s">
        <v>4131</v>
      </c>
      <c r="D719" s="325"/>
      <c r="E719" s="325"/>
      <c r="F719" s="325"/>
      <c r="G719" s="325"/>
      <c r="H719" s="325"/>
      <c r="I719" s="325"/>
      <c r="J719" s="326"/>
      <c r="K719" s="291" t="s">
        <v>2007</v>
      </c>
    </row>
    <row r="720" spans="1:11">
      <c r="A720" s="212">
        <v>0</v>
      </c>
      <c r="B720" s="27">
        <v>187690</v>
      </c>
      <c r="C720" s="324" t="s">
        <v>4132</v>
      </c>
      <c r="D720" s="325"/>
      <c r="E720" s="325"/>
      <c r="F720" s="325"/>
      <c r="G720" s="325"/>
      <c r="H720" s="325"/>
      <c r="I720" s="325"/>
      <c r="J720" s="326"/>
      <c r="K720" s="291" t="s">
        <v>2007</v>
      </c>
    </row>
    <row r="721" spans="1:11">
      <c r="A721" s="212">
        <v>0</v>
      </c>
      <c r="B721" s="27">
        <v>191551</v>
      </c>
      <c r="C721" s="324" t="s">
        <v>4133</v>
      </c>
      <c r="D721" s="325"/>
      <c r="E721" s="325"/>
      <c r="F721" s="325"/>
      <c r="G721" s="325"/>
      <c r="H721" s="325"/>
      <c r="I721" s="325"/>
      <c r="J721" s="326"/>
      <c r="K721" s="291" t="s">
        <v>2007</v>
      </c>
    </row>
    <row r="722" spans="1:11">
      <c r="A722" s="212">
        <v>0</v>
      </c>
      <c r="B722" s="27">
        <v>2600</v>
      </c>
      <c r="C722" s="324" t="s">
        <v>4134</v>
      </c>
      <c r="D722" s="325"/>
      <c r="E722" s="325"/>
      <c r="F722" s="325"/>
      <c r="G722" s="325"/>
      <c r="H722" s="325"/>
      <c r="I722" s="325"/>
      <c r="J722" s="326"/>
      <c r="K722" s="291" t="s">
        <v>2007</v>
      </c>
    </row>
    <row r="723" spans="1:11">
      <c r="A723" s="212">
        <v>0</v>
      </c>
      <c r="B723" s="27">
        <v>6445</v>
      </c>
      <c r="C723" s="324" t="s">
        <v>4135</v>
      </c>
      <c r="D723" s="325"/>
      <c r="E723" s="325"/>
      <c r="F723" s="325"/>
      <c r="G723" s="325"/>
      <c r="H723" s="325"/>
      <c r="I723" s="325"/>
      <c r="J723" s="326"/>
      <c r="K723" s="291" t="s">
        <v>2007</v>
      </c>
    </row>
    <row r="724" spans="1:11">
      <c r="A724" s="212">
        <v>0</v>
      </c>
      <c r="B724" s="27">
        <v>9720</v>
      </c>
      <c r="C724" s="324" t="s">
        <v>4136</v>
      </c>
      <c r="D724" s="325"/>
      <c r="E724" s="325"/>
      <c r="F724" s="325"/>
      <c r="G724" s="325"/>
      <c r="H724" s="325"/>
      <c r="I724" s="325"/>
      <c r="J724" s="326"/>
      <c r="K724" s="291" t="s">
        <v>2007</v>
      </c>
    </row>
    <row r="725" spans="1:11">
      <c r="A725" s="212">
        <v>0</v>
      </c>
      <c r="B725" s="27">
        <v>9829</v>
      </c>
      <c r="C725" s="324" t="s">
        <v>4137</v>
      </c>
      <c r="D725" s="325"/>
      <c r="E725" s="325"/>
      <c r="F725" s="325"/>
      <c r="G725" s="325"/>
      <c r="H725" s="325"/>
      <c r="I725" s="325"/>
      <c r="J725" s="326"/>
      <c r="K725" s="291" t="s">
        <v>2007</v>
      </c>
    </row>
    <row r="726" spans="1:11">
      <c r="A726" s="212">
        <v>0</v>
      </c>
      <c r="B726" s="27">
        <v>61416</v>
      </c>
      <c r="C726" s="324" t="s">
        <v>4138</v>
      </c>
      <c r="D726" s="325"/>
      <c r="E726" s="325"/>
      <c r="F726" s="325"/>
      <c r="G726" s="325"/>
      <c r="H726" s="325"/>
      <c r="I726" s="325"/>
      <c r="J726" s="326"/>
      <c r="K726" s="291" t="s">
        <v>2007</v>
      </c>
    </row>
    <row r="727" spans="1:11">
      <c r="A727" s="212">
        <v>0</v>
      </c>
      <c r="B727" s="27">
        <v>69666</v>
      </c>
      <c r="C727" s="324" t="s">
        <v>4139</v>
      </c>
      <c r="D727" s="325"/>
      <c r="E727" s="325"/>
      <c r="F727" s="325"/>
      <c r="G727" s="325"/>
      <c r="H727" s="325"/>
      <c r="I727" s="325"/>
      <c r="J727" s="326"/>
      <c r="K727" s="291" t="s">
        <v>2007</v>
      </c>
    </row>
    <row r="728" spans="1:11">
      <c r="A728" s="212">
        <v>0</v>
      </c>
      <c r="B728" s="27">
        <v>50666</v>
      </c>
      <c r="C728" s="324" t="s">
        <v>4140</v>
      </c>
      <c r="D728" s="325"/>
      <c r="E728" s="325"/>
      <c r="F728" s="325"/>
      <c r="G728" s="325"/>
      <c r="H728" s="325"/>
      <c r="I728" s="325"/>
      <c r="J728" s="326"/>
      <c r="K728" s="291" t="s">
        <v>2007</v>
      </c>
    </row>
    <row r="729" spans="1:11">
      <c r="A729" s="212">
        <v>0</v>
      </c>
      <c r="B729" s="27">
        <v>70623</v>
      </c>
      <c r="C729" s="324" t="s">
        <v>4141</v>
      </c>
      <c r="D729" s="325"/>
      <c r="E729" s="325"/>
      <c r="F729" s="325"/>
      <c r="G729" s="325"/>
      <c r="H729" s="325"/>
      <c r="I729" s="325"/>
      <c r="J729" s="326"/>
      <c r="K729" s="291" t="s">
        <v>2007</v>
      </c>
    </row>
    <row r="730" spans="1:11">
      <c r="A730" s="212">
        <v>0</v>
      </c>
      <c r="B730" s="27">
        <v>8268</v>
      </c>
      <c r="C730" s="324" t="s">
        <v>4142</v>
      </c>
      <c r="D730" s="325"/>
      <c r="E730" s="325"/>
      <c r="F730" s="325"/>
      <c r="G730" s="325"/>
      <c r="H730" s="325"/>
      <c r="I730" s="325"/>
      <c r="J730" s="326"/>
      <c r="K730" s="291" t="s">
        <v>2007</v>
      </c>
    </row>
    <row r="731" spans="1:11">
      <c r="A731" s="212">
        <v>0</v>
      </c>
      <c r="B731" s="27">
        <v>20461</v>
      </c>
      <c r="C731" s="324" t="s">
        <v>4143</v>
      </c>
      <c r="D731" s="325"/>
      <c r="E731" s="325"/>
      <c r="F731" s="325"/>
      <c r="G731" s="325"/>
      <c r="H731" s="325"/>
      <c r="I731" s="325"/>
      <c r="J731" s="326"/>
      <c r="K731" s="291" t="s">
        <v>2007</v>
      </c>
    </row>
    <row r="732" spans="1:11">
      <c r="A732" s="212">
        <v>0</v>
      </c>
      <c r="B732" s="27">
        <v>21014</v>
      </c>
      <c r="C732" s="324" t="s">
        <v>4144</v>
      </c>
      <c r="D732" s="325"/>
      <c r="E732" s="325"/>
      <c r="F732" s="325"/>
      <c r="G732" s="325"/>
      <c r="H732" s="325"/>
      <c r="I732" s="325"/>
      <c r="J732" s="326"/>
      <c r="K732" s="291" t="s">
        <v>2007</v>
      </c>
    </row>
    <row r="733" spans="1:11">
      <c r="A733" s="212">
        <v>0</v>
      </c>
      <c r="B733" s="27">
        <v>53777</v>
      </c>
      <c r="C733" s="324" t="s">
        <v>4145</v>
      </c>
      <c r="D733" s="325"/>
      <c r="E733" s="325"/>
      <c r="F733" s="325"/>
      <c r="G733" s="325"/>
      <c r="H733" s="325"/>
      <c r="I733" s="325"/>
      <c r="J733" s="326"/>
      <c r="K733" s="291" t="s">
        <v>2007</v>
      </c>
    </row>
    <row r="734" spans="1:11">
      <c r="A734" s="212">
        <v>0</v>
      </c>
      <c r="B734" s="27">
        <v>54049</v>
      </c>
      <c r="C734" s="324" t="s">
        <v>4146</v>
      </c>
      <c r="D734" s="325"/>
      <c r="E734" s="325"/>
      <c r="F734" s="325"/>
      <c r="G734" s="325"/>
      <c r="H734" s="325"/>
      <c r="I734" s="325"/>
      <c r="J734" s="326"/>
      <c r="K734" s="291" t="s">
        <v>2007</v>
      </c>
    </row>
    <row r="735" spans="1:11">
      <c r="A735" s="212">
        <v>0</v>
      </c>
      <c r="B735" s="27">
        <v>56648</v>
      </c>
      <c r="C735" s="324" t="s">
        <v>4147</v>
      </c>
      <c r="D735" s="325"/>
      <c r="E735" s="325"/>
      <c r="F735" s="325"/>
      <c r="G735" s="325"/>
      <c r="H735" s="325"/>
      <c r="I735" s="325"/>
      <c r="J735" s="326"/>
      <c r="K735" s="291" t="s">
        <v>2007</v>
      </c>
    </row>
    <row r="736" spans="1:11">
      <c r="A736" s="212">
        <v>0</v>
      </c>
      <c r="B736" s="27">
        <v>65920</v>
      </c>
      <c r="C736" s="324" t="s">
        <v>4148</v>
      </c>
      <c r="D736" s="325"/>
      <c r="E736" s="325"/>
      <c r="F736" s="325"/>
      <c r="G736" s="325"/>
      <c r="H736" s="325"/>
      <c r="I736" s="325"/>
      <c r="J736" s="326"/>
      <c r="K736" s="291" t="s">
        <v>2007</v>
      </c>
    </row>
    <row r="737" spans="1:11">
      <c r="A737" s="212">
        <v>0</v>
      </c>
      <c r="B737" s="27">
        <v>70664</v>
      </c>
      <c r="C737" s="324" t="s">
        <v>4149</v>
      </c>
      <c r="D737" s="325"/>
      <c r="E737" s="325"/>
      <c r="F737" s="325"/>
      <c r="G737" s="325"/>
      <c r="H737" s="325"/>
      <c r="I737" s="325"/>
      <c r="J737" s="326"/>
      <c r="K737" s="291" t="s">
        <v>2007</v>
      </c>
    </row>
    <row r="738" spans="1:11">
      <c r="A738" s="212">
        <v>0</v>
      </c>
      <c r="B738" s="27">
        <v>83493</v>
      </c>
      <c r="C738" s="324" t="s">
        <v>4150</v>
      </c>
      <c r="D738" s="325"/>
      <c r="E738" s="325"/>
      <c r="F738" s="325"/>
      <c r="G738" s="325"/>
      <c r="H738" s="325"/>
      <c r="I738" s="325"/>
      <c r="J738" s="326"/>
      <c r="K738" s="291" t="s">
        <v>2007</v>
      </c>
    </row>
    <row r="739" spans="1:11">
      <c r="A739" s="212">
        <v>0</v>
      </c>
      <c r="B739" s="27">
        <v>83501</v>
      </c>
      <c r="C739" s="324" t="s">
        <v>4151</v>
      </c>
      <c r="D739" s="325"/>
      <c r="E739" s="325"/>
      <c r="F739" s="325"/>
      <c r="G739" s="325"/>
      <c r="H739" s="325"/>
      <c r="I739" s="325"/>
      <c r="J739" s="326"/>
      <c r="K739" s="291" t="s">
        <v>2007</v>
      </c>
    </row>
    <row r="740" spans="1:11">
      <c r="A740" s="212">
        <v>0</v>
      </c>
      <c r="B740" s="27">
        <v>1503</v>
      </c>
      <c r="C740" s="324" t="s">
        <v>4152</v>
      </c>
      <c r="D740" s="325"/>
      <c r="E740" s="325"/>
      <c r="F740" s="325"/>
      <c r="G740" s="325"/>
      <c r="H740" s="325"/>
      <c r="I740" s="325"/>
      <c r="J740" s="326"/>
      <c r="K740" s="291" t="s">
        <v>2007</v>
      </c>
    </row>
    <row r="741" spans="1:11">
      <c r="A741" s="212">
        <v>0</v>
      </c>
      <c r="B741" s="27">
        <v>2188</v>
      </c>
      <c r="C741" s="324" t="s">
        <v>4153</v>
      </c>
      <c r="D741" s="325"/>
      <c r="E741" s="325"/>
      <c r="F741" s="325"/>
      <c r="G741" s="325"/>
      <c r="H741" s="325"/>
      <c r="I741" s="325"/>
      <c r="J741" s="326"/>
      <c r="K741" s="291" t="s">
        <v>2007</v>
      </c>
    </row>
    <row r="742" spans="1:11">
      <c r="A742" s="212">
        <v>0</v>
      </c>
      <c r="B742" s="27">
        <v>54080</v>
      </c>
      <c r="C742" s="324" t="s">
        <v>4154</v>
      </c>
      <c r="D742" s="325"/>
      <c r="E742" s="325"/>
      <c r="F742" s="325"/>
      <c r="G742" s="325"/>
      <c r="H742" s="325"/>
      <c r="I742" s="325"/>
      <c r="J742" s="326"/>
      <c r="K742" s="291" t="s">
        <v>2007</v>
      </c>
    </row>
    <row r="743" spans="1:11">
      <c r="A743" s="212">
        <v>0</v>
      </c>
      <c r="B743" s="27">
        <v>65557</v>
      </c>
      <c r="C743" s="324" t="s">
        <v>4155</v>
      </c>
      <c r="D743" s="325"/>
      <c r="E743" s="325"/>
      <c r="F743" s="325"/>
      <c r="G743" s="325"/>
      <c r="H743" s="325"/>
      <c r="I743" s="325"/>
      <c r="J743" s="326"/>
      <c r="K743" s="291" t="s">
        <v>2007</v>
      </c>
    </row>
    <row r="744" spans="1:11">
      <c r="A744" s="212">
        <v>0</v>
      </c>
      <c r="B744" s="27">
        <v>54957</v>
      </c>
      <c r="C744" s="324" t="s">
        <v>4156</v>
      </c>
      <c r="D744" s="325"/>
      <c r="E744" s="325"/>
      <c r="F744" s="325"/>
      <c r="G744" s="325"/>
      <c r="H744" s="325"/>
      <c r="I744" s="325"/>
      <c r="J744" s="326"/>
      <c r="K744" s="291" t="s">
        <v>2007</v>
      </c>
    </row>
    <row r="745" spans="1:11">
      <c r="A745" s="212">
        <v>0</v>
      </c>
      <c r="B745" s="27">
        <v>134593</v>
      </c>
      <c r="C745" s="324" t="s">
        <v>4157</v>
      </c>
      <c r="D745" s="325"/>
      <c r="E745" s="325"/>
      <c r="F745" s="325"/>
      <c r="G745" s="325"/>
      <c r="H745" s="325"/>
      <c r="I745" s="325"/>
      <c r="J745" s="326"/>
      <c r="K745" s="291" t="s">
        <v>2007</v>
      </c>
    </row>
    <row r="746" spans="1:11">
      <c r="A746" s="212">
        <v>0</v>
      </c>
      <c r="B746" s="27">
        <v>422</v>
      </c>
      <c r="C746" s="324" t="s">
        <v>4158</v>
      </c>
      <c r="D746" s="325"/>
      <c r="E746" s="325"/>
      <c r="F746" s="325"/>
      <c r="G746" s="325"/>
      <c r="H746" s="325"/>
      <c r="I746" s="325"/>
      <c r="J746" s="326"/>
      <c r="K746" s="291" t="s">
        <v>2007</v>
      </c>
    </row>
    <row r="747" spans="1:11">
      <c r="A747" s="212">
        <v>0</v>
      </c>
      <c r="B747" s="27">
        <v>9860</v>
      </c>
      <c r="C747" s="324" t="s">
        <v>4159</v>
      </c>
      <c r="D747" s="325"/>
      <c r="E747" s="325"/>
      <c r="F747" s="325"/>
      <c r="G747" s="325"/>
      <c r="H747" s="325"/>
      <c r="I747" s="325"/>
      <c r="J747" s="326"/>
      <c r="K747" s="291" t="s">
        <v>2007</v>
      </c>
    </row>
    <row r="748" spans="1:11">
      <c r="A748" s="212">
        <v>0</v>
      </c>
      <c r="B748" s="27">
        <v>16295</v>
      </c>
      <c r="C748" s="324" t="s">
        <v>4160</v>
      </c>
      <c r="D748" s="325"/>
      <c r="E748" s="325"/>
      <c r="F748" s="325"/>
      <c r="G748" s="325"/>
      <c r="H748" s="325"/>
      <c r="I748" s="325"/>
      <c r="J748" s="326"/>
      <c r="K748" s="291" t="s">
        <v>2007</v>
      </c>
    </row>
    <row r="749" spans="1:11">
      <c r="A749" s="212">
        <v>0</v>
      </c>
      <c r="B749" s="27">
        <v>53033</v>
      </c>
      <c r="C749" s="324" t="s">
        <v>4161</v>
      </c>
      <c r="D749" s="325"/>
      <c r="E749" s="325"/>
      <c r="F749" s="325"/>
      <c r="G749" s="325"/>
      <c r="H749" s="325"/>
      <c r="I749" s="325"/>
      <c r="J749" s="326"/>
      <c r="K749" s="291" t="s">
        <v>2007</v>
      </c>
    </row>
    <row r="750" spans="1:11">
      <c r="A750" s="212">
        <v>0</v>
      </c>
      <c r="B750" s="27">
        <v>58164</v>
      </c>
      <c r="C750" s="324" t="s">
        <v>4162</v>
      </c>
      <c r="D750" s="325"/>
      <c r="E750" s="325"/>
      <c r="F750" s="325"/>
      <c r="G750" s="325"/>
      <c r="H750" s="325"/>
      <c r="I750" s="325"/>
      <c r="J750" s="326"/>
      <c r="K750" s="291" t="s">
        <v>2007</v>
      </c>
    </row>
    <row r="751" spans="1:11">
      <c r="A751" s="212">
        <v>0</v>
      </c>
      <c r="B751" s="27">
        <v>69427</v>
      </c>
      <c r="C751" s="324" t="s">
        <v>4163</v>
      </c>
      <c r="D751" s="325"/>
      <c r="E751" s="325"/>
      <c r="F751" s="325"/>
      <c r="G751" s="325"/>
      <c r="H751" s="325"/>
      <c r="I751" s="325"/>
      <c r="J751" s="326"/>
      <c r="K751" s="291" t="s">
        <v>2007</v>
      </c>
    </row>
    <row r="752" spans="1:11">
      <c r="A752" s="212">
        <v>0</v>
      </c>
      <c r="B752" s="27">
        <v>91165</v>
      </c>
      <c r="C752" s="324" t="s">
        <v>4164</v>
      </c>
      <c r="D752" s="325"/>
      <c r="E752" s="325"/>
      <c r="F752" s="325"/>
      <c r="G752" s="325"/>
      <c r="H752" s="325"/>
      <c r="I752" s="325"/>
      <c r="J752" s="326"/>
      <c r="K752" s="291" t="s">
        <v>2007</v>
      </c>
    </row>
    <row r="753" spans="1:11">
      <c r="A753" s="212">
        <v>0</v>
      </c>
      <c r="B753" s="27">
        <v>32029</v>
      </c>
      <c r="C753" s="324" t="s">
        <v>4165</v>
      </c>
      <c r="D753" s="325"/>
      <c r="E753" s="325"/>
      <c r="F753" s="325"/>
      <c r="G753" s="325"/>
      <c r="H753" s="325"/>
      <c r="I753" s="325"/>
      <c r="J753" s="326"/>
      <c r="K753" s="291" t="s">
        <v>2007</v>
      </c>
    </row>
    <row r="754" spans="1:11">
      <c r="A754" s="212">
        <v>0</v>
      </c>
      <c r="B754" s="27">
        <v>32276</v>
      </c>
      <c r="C754" s="324" t="s">
        <v>4166</v>
      </c>
      <c r="D754" s="325"/>
      <c r="E754" s="325"/>
      <c r="F754" s="325"/>
      <c r="G754" s="325"/>
      <c r="H754" s="325"/>
      <c r="I754" s="325"/>
      <c r="J754" s="326"/>
      <c r="K754" s="291" t="s">
        <v>2007</v>
      </c>
    </row>
    <row r="755" spans="1:11">
      <c r="A755" s="212">
        <v>0</v>
      </c>
      <c r="B755" s="27">
        <v>32615</v>
      </c>
      <c r="C755" s="324" t="s">
        <v>4167</v>
      </c>
      <c r="D755" s="325"/>
      <c r="E755" s="325"/>
      <c r="F755" s="325"/>
      <c r="G755" s="325"/>
      <c r="H755" s="325"/>
      <c r="I755" s="325"/>
      <c r="J755" s="326"/>
      <c r="K755" s="291" t="s">
        <v>2007</v>
      </c>
    </row>
    <row r="756" spans="1:11">
      <c r="A756" s="212">
        <v>0</v>
      </c>
      <c r="B756" s="27">
        <v>32987</v>
      </c>
      <c r="C756" s="324" t="s">
        <v>4168</v>
      </c>
      <c r="D756" s="325"/>
      <c r="E756" s="325"/>
      <c r="F756" s="325"/>
      <c r="G756" s="325"/>
      <c r="H756" s="325"/>
      <c r="I756" s="325"/>
      <c r="J756" s="326"/>
      <c r="K756" s="291" t="s">
        <v>2007</v>
      </c>
    </row>
    <row r="757" spans="1:11">
      <c r="A757" s="212">
        <v>0</v>
      </c>
      <c r="B757" s="27">
        <v>33001</v>
      </c>
      <c r="C757" s="324" t="s">
        <v>4169</v>
      </c>
      <c r="D757" s="325"/>
      <c r="E757" s="325"/>
      <c r="F757" s="325"/>
      <c r="G757" s="325"/>
      <c r="H757" s="325"/>
      <c r="I757" s="325"/>
      <c r="J757" s="326"/>
      <c r="K757" s="291" t="s">
        <v>2007</v>
      </c>
    </row>
    <row r="758" spans="1:11">
      <c r="A758" s="212">
        <v>0</v>
      </c>
      <c r="B758" s="27">
        <v>33019</v>
      </c>
      <c r="C758" s="324" t="s">
        <v>4170</v>
      </c>
      <c r="D758" s="325"/>
      <c r="E758" s="325"/>
      <c r="F758" s="325"/>
      <c r="G758" s="325"/>
      <c r="H758" s="325"/>
      <c r="I758" s="325"/>
      <c r="J758" s="326"/>
      <c r="K758" s="291" t="s">
        <v>2007</v>
      </c>
    </row>
    <row r="759" spans="1:11">
      <c r="A759" s="212">
        <v>0</v>
      </c>
      <c r="B759" s="27">
        <v>33092</v>
      </c>
      <c r="C759" s="324" t="s">
        <v>4171</v>
      </c>
      <c r="D759" s="325"/>
      <c r="E759" s="325"/>
      <c r="F759" s="325"/>
      <c r="G759" s="325"/>
      <c r="H759" s="325"/>
      <c r="I759" s="325"/>
      <c r="J759" s="326"/>
      <c r="K759" s="291" t="s">
        <v>2007</v>
      </c>
    </row>
    <row r="760" spans="1:11">
      <c r="A760" s="212">
        <v>0</v>
      </c>
      <c r="B760" s="27">
        <v>35964</v>
      </c>
      <c r="C760" s="324" t="s">
        <v>4172</v>
      </c>
      <c r="D760" s="325"/>
      <c r="E760" s="325"/>
      <c r="F760" s="325"/>
      <c r="G760" s="325"/>
      <c r="H760" s="325"/>
      <c r="I760" s="325"/>
      <c r="J760" s="326"/>
      <c r="K760" s="291" t="s">
        <v>2007</v>
      </c>
    </row>
    <row r="761" spans="1:11">
      <c r="A761" s="212">
        <v>0</v>
      </c>
      <c r="B761" s="27">
        <v>134767</v>
      </c>
      <c r="C761" s="324" t="s">
        <v>4173</v>
      </c>
      <c r="D761" s="325"/>
      <c r="E761" s="325"/>
      <c r="F761" s="325"/>
      <c r="G761" s="325"/>
      <c r="H761" s="325"/>
      <c r="I761" s="325"/>
      <c r="J761" s="326"/>
      <c r="K761" s="291" t="s">
        <v>2007</v>
      </c>
    </row>
    <row r="762" spans="1:11">
      <c r="A762" s="212">
        <v>0</v>
      </c>
      <c r="B762" s="27">
        <v>134775</v>
      </c>
      <c r="C762" s="324" t="s">
        <v>4174</v>
      </c>
      <c r="D762" s="325"/>
      <c r="E762" s="325"/>
      <c r="F762" s="325"/>
      <c r="G762" s="325"/>
      <c r="H762" s="325"/>
      <c r="I762" s="325"/>
      <c r="J762" s="326"/>
      <c r="K762" s="291" t="s">
        <v>2007</v>
      </c>
    </row>
    <row r="763" spans="1:11">
      <c r="A763" s="212">
        <v>0</v>
      </c>
      <c r="B763" s="27">
        <v>134783</v>
      </c>
      <c r="C763" s="324" t="s">
        <v>4175</v>
      </c>
      <c r="D763" s="325"/>
      <c r="E763" s="325"/>
      <c r="F763" s="325"/>
      <c r="G763" s="325"/>
      <c r="H763" s="325"/>
      <c r="I763" s="325"/>
      <c r="J763" s="326"/>
      <c r="K763" s="291" t="s">
        <v>2007</v>
      </c>
    </row>
    <row r="764" spans="1:11">
      <c r="A764" s="212">
        <v>0</v>
      </c>
      <c r="B764" s="27">
        <v>134791</v>
      </c>
      <c r="C764" s="324" t="s">
        <v>4176</v>
      </c>
      <c r="D764" s="325"/>
      <c r="E764" s="325"/>
      <c r="F764" s="325"/>
      <c r="G764" s="325"/>
      <c r="H764" s="325"/>
      <c r="I764" s="325"/>
      <c r="J764" s="326"/>
      <c r="K764" s="291" t="s">
        <v>2007</v>
      </c>
    </row>
    <row r="765" spans="1:11">
      <c r="A765" s="212">
        <v>0</v>
      </c>
      <c r="B765" s="27">
        <v>134817</v>
      </c>
      <c r="C765" s="324" t="s">
        <v>4177</v>
      </c>
      <c r="D765" s="325"/>
      <c r="E765" s="325"/>
      <c r="F765" s="325"/>
      <c r="G765" s="325"/>
      <c r="H765" s="325"/>
      <c r="I765" s="325"/>
      <c r="J765" s="326"/>
      <c r="K765" s="291" t="s">
        <v>2007</v>
      </c>
    </row>
    <row r="766" spans="1:11">
      <c r="A766" s="212">
        <v>0</v>
      </c>
      <c r="B766" s="27">
        <v>134833</v>
      </c>
      <c r="C766" s="324" t="s">
        <v>4178</v>
      </c>
      <c r="D766" s="325"/>
      <c r="E766" s="325"/>
      <c r="F766" s="325"/>
      <c r="G766" s="325"/>
      <c r="H766" s="325"/>
      <c r="I766" s="325"/>
      <c r="J766" s="326"/>
      <c r="K766" s="291" t="s">
        <v>2007</v>
      </c>
    </row>
    <row r="767" spans="1:11">
      <c r="A767" s="212">
        <v>0</v>
      </c>
      <c r="B767" s="27">
        <v>134841</v>
      </c>
      <c r="C767" s="324" t="s">
        <v>4179</v>
      </c>
      <c r="D767" s="325"/>
      <c r="E767" s="325"/>
      <c r="F767" s="325"/>
      <c r="G767" s="325"/>
      <c r="H767" s="325"/>
      <c r="I767" s="325"/>
      <c r="J767" s="326"/>
      <c r="K767" s="291" t="s">
        <v>2007</v>
      </c>
    </row>
    <row r="768" spans="1:11">
      <c r="A768" s="212">
        <v>0</v>
      </c>
      <c r="B768" s="27">
        <v>134858</v>
      </c>
      <c r="C768" s="324" t="s">
        <v>4180</v>
      </c>
      <c r="D768" s="325"/>
      <c r="E768" s="325"/>
      <c r="F768" s="325"/>
      <c r="G768" s="325"/>
      <c r="H768" s="325"/>
      <c r="I768" s="325"/>
      <c r="J768" s="326"/>
      <c r="K768" s="291" t="s">
        <v>2007</v>
      </c>
    </row>
    <row r="769" spans="1:11">
      <c r="A769" s="212">
        <v>0</v>
      </c>
      <c r="B769" s="27">
        <v>134957</v>
      </c>
      <c r="C769" s="324" t="s">
        <v>4181</v>
      </c>
      <c r="D769" s="325"/>
      <c r="E769" s="325"/>
      <c r="F769" s="325"/>
      <c r="G769" s="325"/>
      <c r="H769" s="325"/>
      <c r="I769" s="325"/>
      <c r="J769" s="326"/>
      <c r="K769" s="291" t="s">
        <v>2007</v>
      </c>
    </row>
    <row r="770" spans="1:11">
      <c r="A770" s="212">
        <v>0</v>
      </c>
      <c r="B770" s="27">
        <v>138909</v>
      </c>
      <c r="C770" s="324" t="s">
        <v>4182</v>
      </c>
      <c r="D770" s="325"/>
      <c r="E770" s="325"/>
      <c r="F770" s="325"/>
      <c r="G770" s="325"/>
      <c r="H770" s="325"/>
      <c r="I770" s="325"/>
      <c r="J770" s="326"/>
      <c r="K770" s="291" t="s">
        <v>2007</v>
      </c>
    </row>
    <row r="771" spans="1:11">
      <c r="A771" s="212">
        <v>0</v>
      </c>
      <c r="B771" s="27">
        <v>142638</v>
      </c>
      <c r="C771" s="324" t="s">
        <v>4183</v>
      </c>
      <c r="D771" s="325"/>
      <c r="E771" s="325"/>
      <c r="F771" s="325"/>
      <c r="G771" s="325"/>
      <c r="H771" s="325"/>
      <c r="I771" s="325"/>
      <c r="J771" s="326"/>
      <c r="K771" s="291" t="s">
        <v>2007</v>
      </c>
    </row>
    <row r="772" spans="1:11">
      <c r="A772" s="212">
        <v>0</v>
      </c>
      <c r="B772" s="27">
        <v>3657</v>
      </c>
      <c r="C772" s="324" t="s">
        <v>4184</v>
      </c>
      <c r="D772" s="325"/>
      <c r="E772" s="325"/>
      <c r="F772" s="325"/>
      <c r="G772" s="325"/>
      <c r="H772" s="325"/>
      <c r="I772" s="325"/>
      <c r="J772" s="326"/>
      <c r="K772" s="291" t="s">
        <v>2007</v>
      </c>
    </row>
    <row r="773" spans="1:11">
      <c r="A773" s="212">
        <v>0</v>
      </c>
      <c r="B773" s="27">
        <v>3749</v>
      </c>
      <c r="C773" s="324" t="s">
        <v>4185</v>
      </c>
      <c r="D773" s="325"/>
      <c r="E773" s="325"/>
      <c r="F773" s="325"/>
      <c r="G773" s="325"/>
      <c r="H773" s="325"/>
      <c r="I773" s="325"/>
      <c r="J773" s="326"/>
      <c r="K773" s="291" t="s">
        <v>2007</v>
      </c>
    </row>
    <row r="774" spans="1:11">
      <c r="A774" s="212">
        <v>0</v>
      </c>
      <c r="B774" s="27">
        <v>60624</v>
      </c>
      <c r="C774" s="324" t="s">
        <v>4186</v>
      </c>
      <c r="D774" s="325"/>
      <c r="E774" s="325"/>
      <c r="F774" s="325"/>
      <c r="G774" s="325"/>
      <c r="H774" s="325"/>
      <c r="I774" s="325"/>
      <c r="J774" s="326"/>
      <c r="K774" s="291" t="s">
        <v>2007</v>
      </c>
    </row>
    <row r="775" spans="1:11">
      <c r="A775" s="212">
        <v>0</v>
      </c>
      <c r="B775" s="27">
        <v>55244</v>
      </c>
      <c r="C775" s="324" t="s">
        <v>4187</v>
      </c>
      <c r="D775" s="325"/>
      <c r="E775" s="325"/>
      <c r="F775" s="325"/>
      <c r="G775" s="325"/>
      <c r="H775" s="325"/>
      <c r="I775" s="325"/>
      <c r="J775" s="326"/>
      <c r="K775" s="291" t="s">
        <v>2007</v>
      </c>
    </row>
    <row r="776" spans="1:11" ht="21" customHeight="1">
      <c r="A776" s="212">
        <v>0</v>
      </c>
      <c r="B776" s="27">
        <v>82636</v>
      </c>
      <c r="C776" s="324" t="s">
        <v>4188</v>
      </c>
      <c r="D776" s="325"/>
      <c r="E776" s="325"/>
      <c r="F776" s="325"/>
      <c r="G776" s="325"/>
      <c r="H776" s="325"/>
      <c r="I776" s="325"/>
      <c r="J776" s="326"/>
      <c r="K776" s="291" t="s">
        <v>2007</v>
      </c>
    </row>
    <row r="777" spans="1:11">
      <c r="A777" s="212">
        <v>0</v>
      </c>
      <c r="B777" s="27">
        <v>17152</v>
      </c>
      <c r="C777" s="324" t="s">
        <v>4189</v>
      </c>
      <c r="D777" s="325"/>
      <c r="E777" s="325"/>
      <c r="F777" s="325"/>
      <c r="G777" s="325"/>
      <c r="H777" s="325"/>
      <c r="I777" s="325"/>
      <c r="J777" s="326"/>
      <c r="K777" s="291" t="s">
        <v>2007</v>
      </c>
    </row>
    <row r="778" spans="1:11">
      <c r="A778" s="212">
        <v>0</v>
      </c>
      <c r="B778" s="27">
        <v>25874</v>
      </c>
      <c r="C778" s="324" t="s">
        <v>4190</v>
      </c>
      <c r="D778" s="325"/>
      <c r="E778" s="325"/>
      <c r="F778" s="325"/>
      <c r="G778" s="325"/>
      <c r="H778" s="325"/>
      <c r="I778" s="325"/>
      <c r="J778" s="326"/>
      <c r="K778" s="291" t="s">
        <v>2007</v>
      </c>
    </row>
    <row r="779" spans="1:11">
      <c r="A779" s="212">
        <v>0</v>
      </c>
      <c r="B779" s="27">
        <v>78154</v>
      </c>
      <c r="C779" s="324" t="s">
        <v>4191</v>
      </c>
      <c r="D779" s="325"/>
      <c r="E779" s="325"/>
      <c r="F779" s="325"/>
      <c r="G779" s="325"/>
      <c r="H779" s="325"/>
      <c r="I779" s="325"/>
      <c r="J779" s="326"/>
      <c r="K779" s="291" t="s">
        <v>2007</v>
      </c>
    </row>
    <row r="780" spans="1:11">
      <c r="A780" s="212">
        <v>0</v>
      </c>
      <c r="B780" s="27">
        <v>86843</v>
      </c>
      <c r="C780" s="324" t="s">
        <v>4192</v>
      </c>
      <c r="D780" s="325"/>
      <c r="E780" s="325"/>
      <c r="F780" s="325"/>
      <c r="G780" s="325"/>
      <c r="H780" s="325"/>
      <c r="I780" s="325"/>
      <c r="J780" s="326"/>
      <c r="K780" s="291" t="s">
        <v>2007</v>
      </c>
    </row>
    <row r="781" spans="1:11">
      <c r="A781" s="212">
        <v>0</v>
      </c>
      <c r="B781" s="27">
        <v>89771</v>
      </c>
      <c r="C781" s="324" t="s">
        <v>4193</v>
      </c>
      <c r="D781" s="325"/>
      <c r="E781" s="325"/>
      <c r="F781" s="325"/>
      <c r="G781" s="325"/>
      <c r="H781" s="325"/>
      <c r="I781" s="325"/>
      <c r="J781" s="326"/>
      <c r="K781" s="291" t="s">
        <v>2007</v>
      </c>
    </row>
    <row r="782" spans="1:11">
      <c r="A782" s="212">
        <v>0</v>
      </c>
      <c r="B782" s="27">
        <v>91959</v>
      </c>
      <c r="C782" s="324" t="s">
        <v>4831</v>
      </c>
      <c r="D782" s="325"/>
      <c r="E782" s="325"/>
      <c r="F782" s="325"/>
      <c r="G782" s="325"/>
      <c r="H782" s="325"/>
      <c r="I782" s="325"/>
      <c r="J782" s="326"/>
      <c r="K782" s="291" t="s">
        <v>2007</v>
      </c>
    </row>
    <row r="783" spans="1:11">
      <c r="A783" s="212">
        <v>0</v>
      </c>
      <c r="B783" s="27">
        <v>97824</v>
      </c>
      <c r="C783" s="324" t="s">
        <v>4194</v>
      </c>
      <c r="D783" s="325"/>
      <c r="E783" s="325"/>
      <c r="F783" s="325"/>
      <c r="G783" s="325"/>
      <c r="H783" s="325"/>
      <c r="I783" s="325"/>
      <c r="J783" s="326"/>
      <c r="K783" s="291" t="s">
        <v>2007</v>
      </c>
    </row>
    <row r="784" spans="1:11">
      <c r="A784" s="212">
        <v>0</v>
      </c>
      <c r="B784" s="27">
        <v>15438</v>
      </c>
      <c r="C784" s="324" t="s">
        <v>4195</v>
      </c>
      <c r="D784" s="325"/>
      <c r="E784" s="325"/>
      <c r="F784" s="325"/>
      <c r="G784" s="325"/>
      <c r="H784" s="325"/>
      <c r="I784" s="325"/>
      <c r="J784" s="326"/>
      <c r="K784" s="291" t="s">
        <v>2007</v>
      </c>
    </row>
    <row r="785" spans="1:11">
      <c r="A785" s="212">
        <v>0</v>
      </c>
      <c r="B785" s="27">
        <v>19745</v>
      </c>
      <c r="C785" s="324" t="s">
        <v>4196</v>
      </c>
      <c r="D785" s="325"/>
      <c r="E785" s="325"/>
      <c r="F785" s="325"/>
      <c r="G785" s="325"/>
      <c r="H785" s="325"/>
      <c r="I785" s="325"/>
      <c r="J785" s="326"/>
      <c r="K785" s="291" t="s">
        <v>2007</v>
      </c>
    </row>
    <row r="786" spans="1:11">
      <c r="A786" s="212">
        <v>0</v>
      </c>
      <c r="B786" s="27">
        <v>50195</v>
      </c>
      <c r="C786" s="324" t="s">
        <v>4197</v>
      </c>
      <c r="D786" s="325"/>
      <c r="E786" s="325"/>
      <c r="F786" s="325"/>
      <c r="G786" s="325"/>
      <c r="H786" s="325"/>
      <c r="I786" s="325"/>
      <c r="J786" s="326"/>
      <c r="K786" s="291" t="s">
        <v>2007</v>
      </c>
    </row>
    <row r="787" spans="1:11">
      <c r="A787" s="212">
        <v>0</v>
      </c>
      <c r="B787" s="27">
        <v>53603</v>
      </c>
      <c r="C787" s="324" t="s">
        <v>4198</v>
      </c>
      <c r="D787" s="325"/>
      <c r="E787" s="325"/>
      <c r="F787" s="325"/>
      <c r="G787" s="325"/>
      <c r="H787" s="325"/>
      <c r="I787" s="325"/>
      <c r="J787" s="326"/>
      <c r="K787" s="291" t="s">
        <v>2007</v>
      </c>
    </row>
    <row r="788" spans="1:11">
      <c r="A788" s="212">
        <v>0</v>
      </c>
      <c r="B788" s="27">
        <v>54221</v>
      </c>
      <c r="C788" s="324" t="s">
        <v>4199</v>
      </c>
      <c r="D788" s="325"/>
      <c r="E788" s="325"/>
      <c r="F788" s="325"/>
      <c r="G788" s="325"/>
      <c r="H788" s="325"/>
      <c r="I788" s="325"/>
      <c r="J788" s="326"/>
      <c r="K788" s="291" t="s">
        <v>2007</v>
      </c>
    </row>
    <row r="789" spans="1:11" ht="12" customHeight="1">
      <c r="A789" s="212">
        <v>0</v>
      </c>
      <c r="B789" s="27">
        <v>77677</v>
      </c>
      <c r="C789" s="324" t="s">
        <v>4200</v>
      </c>
      <c r="D789" s="325"/>
      <c r="E789" s="325"/>
      <c r="F789" s="325"/>
      <c r="G789" s="325"/>
      <c r="H789" s="325"/>
      <c r="I789" s="325"/>
      <c r="J789" s="326"/>
      <c r="K789" s="291" t="s">
        <v>2007</v>
      </c>
    </row>
    <row r="790" spans="1:11" ht="21" customHeight="1">
      <c r="A790" s="212">
        <v>0</v>
      </c>
      <c r="B790" s="27">
        <v>10520</v>
      </c>
      <c r="C790" s="324" t="s">
        <v>4201</v>
      </c>
      <c r="D790" s="325"/>
      <c r="E790" s="325"/>
      <c r="F790" s="325"/>
      <c r="G790" s="325"/>
      <c r="H790" s="325"/>
      <c r="I790" s="325"/>
      <c r="J790" s="326"/>
      <c r="K790" s="291" t="s">
        <v>2007</v>
      </c>
    </row>
    <row r="791" spans="1:11">
      <c r="A791" s="212">
        <v>0</v>
      </c>
      <c r="B791" s="27">
        <v>27813</v>
      </c>
      <c r="C791" s="324" t="s">
        <v>4202</v>
      </c>
      <c r="D791" s="325"/>
      <c r="E791" s="325"/>
      <c r="F791" s="325"/>
      <c r="G791" s="325"/>
      <c r="H791" s="325"/>
      <c r="I791" s="325"/>
      <c r="J791" s="326"/>
      <c r="K791" s="291" t="s">
        <v>2007</v>
      </c>
    </row>
    <row r="792" spans="1:11">
      <c r="A792" s="212">
        <v>0</v>
      </c>
      <c r="B792" s="27">
        <v>69724</v>
      </c>
      <c r="C792" s="324" t="s">
        <v>4203</v>
      </c>
      <c r="D792" s="325"/>
      <c r="E792" s="325"/>
      <c r="F792" s="325"/>
      <c r="G792" s="325"/>
      <c r="H792" s="325"/>
      <c r="I792" s="325"/>
      <c r="J792" s="326"/>
      <c r="K792" s="291" t="s">
        <v>2007</v>
      </c>
    </row>
    <row r="793" spans="1:11" ht="21" customHeight="1">
      <c r="A793" s="212">
        <v>0</v>
      </c>
      <c r="B793" s="27">
        <v>133942</v>
      </c>
      <c r="C793" s="324" t="s">
        <v>4204</v>
      </c>
      <c r="D793" s="325"/>
      <c r="E793" s="325"/>
      <c r="F793" s="325"/>
      <c r="G793" s="325"/>
      <c r="H793" s="325"/>
      <c r="I793" s="325"/>
      <c r="J793" s="326"/>
      <c r="K793" s="291" t="s">
        <v>2007</v>
      </c>
    </row>
    <row r="794" spans="1:11" ht="21" customHeight="1">
      <c r="A794" s="212">
        <v>0</v>
      </c>
      <c r="B794" s="27">
        <v>133959</v>
      </c>
      <c r="C794" s="324" t="s">
        <v>4205</v>
      </c>
      <c r="D794" s="325"/>
      <c r="E794" s="325"/>
      <c r="F794" s="325"/>
      <c r="G794" s="325"/>
      <c r="H794" s="325"/>
      <c r="I794" s="325"/>
      <c r="J794" s="326"/>
      <c r="K794" s="291" t="s">
        <v>2007</v>
      </c>
    </row>
    <row r="795" spans="1:11">
      <c r="A795" s="212">
        <v>0</v>
      </c>
      <c r="B795" s="27">
        <v>133983</v>
      </c>
      <c r="C795" s="324" t="s">
        <v>4206</v>
      </c>
      <c r="D795" s="325"/>
      <c r="E795" s="325"/>
      <c r="F795" s="325"/>
      <c r="G795" s="325"/>
      <c r="H795" s="325"/>
      <c r="I795" s="325"/>
      <c r="J795" s="326"/>
      <c r="K795" s="291" t="s">
        <v>2007</v>
      </c>
    </row>
    <row r="796" spans="1:11" ht="21" customHeight="1">
      <c r="A796" s="212">
        <v>0</v>
      </c>
      <c r="B796" s="27">
        <v>133991</v>
      </c>
      <c r="C796" s="324" t="s">
        <v>4207</v>
      </c>
      <c r="D796" s="325"/>
      <c r="E796" s="325"/>
      <c r="F796" s="325"/>
      <c r="G796" s="325"/>
      <c r="H796" s="325"/>
      <c r="I796" s="325"/>
      <c r="J796" s="326"/>
      <c r="K796" s="291" t="s">
        <v>2007</v>
      </c>
    </row>
    <row r="797" spans="1:11">
      <c r="A797" s="212">
        <v>0</v>
      </c>
      <c r="B797" s="27">
        <v>165944</v>
      </c>
      <c r="C797" s="324" t="s">
        <v>4208</v>
      </c>
      <c r="D797" s="325"/>
      <c r="E797" s="325"/>
      <c r="F797" s="325"/>
      <c r="G797" s="325"/>
      <c r="H797" s="325"/>
      <c r="I797" s="325"/>
      <c r="J797" s="326"/>
      <c r="K797" s="291" t="s">
        <v>2007</v>
      </c>
    </row>
    <row r="798" spans="1:11" ht="11.25" customHeight="1" thickBot="1">
      <c r="A798" s="212">
        <v>0</v>
      </c>
      <c r="B798" s="27">
        <v>166033</v>
      </c>
      <c r="C798" s="324" t="s">
        <v>4209</v>
      </c>
      <c r="D798" s="325"/>
      <c r="E798" s="325"/>
      <c r="F798" s="325"/>
      <c r="G798" s="325"/>
      <c r="H798" s="325"/>
      <c r="I798" s="325"/>
      <c r="J798" s="326"/>
      <c r="K798" s="291" t="s">
        <v>2007</v>
      </c>
    </row>
    <row r="799" spans="1:11" ht="12" customHeight="1">
      <c r="A799" s="249"/>
      <c r="B799" s="327" t="s">
        <v>704</v>
      </c>
      <c r="C799" s="327"/>
      <c r="D799" s="327"/>
      <c r="E799" s="327"/>
      <c r="F799" s="327"/>
      <c r="G799" s="327"/>
      <c r="H799" s="327"/>
      <c r="I799" s="327"/>
      <c r="J799" s="327"/>
      <c r="K799" s="328"/>
    </row>
    <row r="800" spans="1:11">
      <c r="A800" s="212">
        <v>0</v>
      </c>
      <c r="B800" s="27">
        <v>207639</v>
      </c>
      <c r="C800" s="324" t="s">
        <v>4210</v>
      </c>
      <c r="D800" s="325"/>
      <c r="E800" s="325"/>
      <c r="F800" s="325"/>
      <c r="G800" s="325"/>
      <c r="H800" s="325"/>
      <c r="I800" s="325"/>
      <c r="J800" s="326"/>
      <c r="K800" s="291" t="s">
        <v>2007</v>
      </c>
    </row>
    <row r="801" spans="1:11">
      <c r="A801" s="212">
        <v>0</v>
      </c>
      <c r="B801" s="27">
        <v>208280</v>
      </c>
      <c r="C801" s="324" t="s">
        <v>4211</v>
      </c>
      <c r="D801" s="325"/>
      <c r="E801" s="325"/>
      <c r="F801" s="325"/>
      <c r="G801" s="325"/>
      <c r="H801" s="325"/>
      <c r="I801" s="325"/>
      <c r="J801" s="326"/>
      <c r="K801" s="291" t="s">
        <v>2007</v>
      </c>
    </row>
    <row r="802" spans="1:11">
      <c r="A802" s="212">
        <v>0</v>
      </c>
      <c r="B802" s="27">
        <v>208439</v>
      </c>
      <c r="C802" s="324" t="s">
        <v>4212</v>
      </c>
      <c r="D802" s="325"/>
      <c r="E802" s="325"/>
      <c r="F802" s="325"/>
      <c r="G802" s="325"/>
      <c r="H802" s="325"/>
      <c r="I802" s="325"/>
      <c r="J802" s="326"/>
      <c r="K802" s="291" t="s">
        <v>2007</v>
      </c>
    </row>
    <row r="803" spans="1:11">
      <c r="A803" s="212">
        <v>0</v>
      </c>
      <c r="B803" s="27">
        <v>208447</v>
      </c>
      <c r="C803" s="324" t="s">
        <v>4213</v>
      </c>
      <c r="D803" s="325"/>
      <c r="E803" s="325"/>
      <c r="F803" s="325"/>
      <c r="G803" s="325"/>
      <c r="H803" s="325"/>
      <c r="I803" s="325"/>
      <c r="J803" s="326"/>
      <c r="K803" s="291" t="s">
        <v>2007</v>
      </c>
    </row>
    <row r="804" spans="1:11">
      <c r="A804" s="212">
        <v>0</v>
      </c>
      <c r="B804" s="27">
        <v>208462</v>
      </c>
      <c r="C804" s="324" t="s">
        <v>4214</v>
      </c>
      <c r="D804" s="325"/>
      <c r="E804" s="325"/>
      <c r="F804" s="325"/>
      <c r="G804" s="325"/>
      <c r="H804" s="325"/>
      <c r="I804" s="325"/>
      <c r="J804" s="326"/>
      <c r="K804" s="291" t="s">
        <v>2007</v>
      </c>
    </row>
    <row r="805" spans="1:11">
      <c r="A805" s="212">
        <v>0</v>
      </c>
      <c r="B805" s="27">
        <v>210468</v>
      </c>
      <c r="C805" s="324" t="s">
        <v>4215</v>
      </c>
      <c r="D805" s="325"/>
      <c r="E805" s="325"/>
      <c r="F805" s="325"/>
      <c r="G805" s="325"/>
      <c r="H805" s="325"/>
      <c r="I805" s="325"/>
      <c r="J805" s="326"/>
      <c r="K805" s="291" t="s">
        <v>2007</v>
      </c>
    </row>
    <row r="806" spans="1:11">
      <c r="A806" s="212">
        <v>0</v>
      </c>
      <c r="B806" s="27">
        <v>215590</v>
      </c>
      <c r="C806" s="324" t="s">
        <v>4216</v>
      </c>
      <c r="D806" s="325"/>
      <c r="E806" s="325"/>
      <c r="F806" s="325"/>
      <c r="G806" s="325"/>
      <c r="H806" s="325"/>
      <c r="I806" s="325"/>
      <c r="J806" s="326"/>
      <c r="K806" s="291" t="s">
        <v>2007</v>
      </c>
    </row>
    <row r="807" spans="1:11">
      <c r="A807" s="212">
        <v>0</v>
      </c>
      <c r="B807" s="27">
        <v>210526</v>
      </c>
      <c r="C807" s="324" t="s">
        <v>4217</v>
      </c>
      <c r="D807" s="325"/>
      <c r="E807" s="325"/>
      <c r="F807" s="325"/>
      <c r="G807" s="325"/>
      <c r="H807" s="325"/>
      <c r="I807" s="325"/>
      <c r="J807" s="326"/>
      <c r="K807" s="291" t="s">
        <v>2007</v>
      </c>
    </row>
    <row r="808" spans="1:11">
      <c r="A808" s="212">
        <v>0</v>
      </c>
      <c r="B808" s="27">
        <v>211904</v>
      </c>
      <c r="C808" s="324" t="s">
        <v>4218</v>
      </c>
      <c r="D808" s="325"/>
      <c r="E808" s="325"/>
      <c r="F808" s="325"/>
      <c r="G808" s="325"/>
      <c r="H808" s="325"/>
      <c r="I808" s="325"/>
      <c r="J808" s="326"/>
      <c r="K808" s="291" t="s">
        <v>2007</v>
      </c>
    </row>
    <row r="809" spans="1:11">
      <c r="A809" s="212">
        <v>0</v>
      </c>
      <c r="B809" s="27">
        <v>211912</v>
      </c>
      <c r="C809" s="324" t="s">
        <v>4219</v>
      </c>
      <c r="D809" s="325"/>
      <c r="E809" s="325"/>
      <c r="F809" s="325"/>
      <c r="G809" s="325"/>
      <c r="H809" s="325"/>
      <c r="I809" s="325"/>
      <c r="J809" s="326"/>
      <c r="K809" s="291" t="s">
        <v>2007</v>
      </c>
    </row>
    <row r="810" spans="1:11">
      <c r="A810" s="212">
        <v>0</v>
      </c>
      <c r="B810" s="27">
        <v>213728</v>
      </c>
      <c r="C810" s="324" t="s">
        <v>4220</v>
      </c>
      <c r="D810" s="325"/>
      <c r="E810" s="325"/>
      <c r="F810" s="325"/>
      <c r="G810" s="325"/>
      <c r="H810" s="325"/>
      <c r="I810" s="325"/>
      <c r="J810" s="326"/>
      <c r="K810" s="291" t="s">
        <v>2007</v>
      </c>
    </row>
    <row r="811" spans="1:11">
      <c r="A811" s="212">
        <v>0</v>
      </c>
      <c r="B811" s="27">
        <v>213736</v>
      </c>
      <c r="C811" s="324" t="s">
        <v>4221</v>
      </c>
      <c r="D811" s="325"/>
      <c r="E811" s="325"/>
      <c r="F811" s="325"/>
      <c r="G811" s="325"/>
      <c r="H811" s="325"/>
      <c r="I811" s="325"/>
      <c r="J811" s="326"/>
      <c r="K811" s="291" t="s">
        <v>2007</v>
      </c>
    </row>
    <row r="812" spans="1:11">
      <c r="A812" s="212">
        <v>0</v>
      </c>
      <c r="B812" s="27">
        <v>213751</v>
      </c>
      <c r="C812" s="324" t="s">
        <v>4222</v>
      </c>
      <c r="D812" s="325"/>
      <c r="E812" s="325"/>
      <c r="F812" s="325"/>
      <c r="G812" s="325"/>
      <c r="H812" s="325"/>
      <c r="I812" s="325"/>
      <c r="J812" s="326"/>
      <c r="K812" s="291" t="s">
        <v>2007</v>
      </c>
    </row>
    <row r="813" spans="1:11">
      <c r="A813" s="212">
        <v>0</v>
      </c>
      <c r="B813" s="27">
        <v>213835</v>
      </c>
      <c r="C813" s="324" t="s">
        <v>4223</v>
      </c>
      <c r="D813" s="325"/>
      <c r="E813" s="325"/>
      <c r="F813" s="325"/>
      <c r="G813" s="325"/>
      <c r="H813" s="325"/>
      <c r="I813" s="325"/>
      <c r="J813" s="326"/>
      <c r="K813" s="291" t="s">
        <v>2007</v>
      </c>
    </row>
    <row r="814" spans="1:11">
      <c r="A814" s="212">
        <v>0</v>
      </c>
      <c r="B814" s="27">
        <v>216473</v>
      </c>
      <c r="C814" s="324" t="s">
        <v>4630</v>
      </c>
      <c r="D814" s="325"/>
      <c r="E814" s="325"/>
      <c r="F814" s="325"/>
      <c r="G814" s="325"/>
      <c r="H814" s="325"/>
      <c r="I814" s="325"/>
      <c r="J814" s="326"/>
      <c r="K814" s="291" t="s">
        <v>2007</v>
      </c>
    </row>
    <row r="815" spans="1:11">
      <c r="A815" s="212">
        <v>0</v>
      </c>
      <c r="B815" s="27">
        <v>218206</v>
      </c>
      <c r="C815" s="324" t="s">
        <v>4224</v>
      </c>
      <c r="D815" s="325"/>
      <c r="E815" s="325"/>
      <c r="F815" s="325"/>
      <c r="G815" s="325"/>
      <c r="H815" s="325"/>
      <c r="I815" s="325"/>
      <c r="J815" s="326"/>
      <c r="K815" s="291" t="s">
        <v>2007</v>
      </c>
    </row>
    <row r="816" spans="1:11">
      <c r="A816" s="212">
        <v>0</v>
      </c>
      <c r="B816" s="27">
        <v>226456</v>
      </c>
      <c r="C816" s="324" t="s">
        <v>4225</v>
      </c>
      <c r="D816" s="325"/>
      <c r="E816" s="325"/>
      <c r="F816" s="325"/>
      <c r="G816" s="325"/>
      <c r="H816" s="325"/>
      <c r="I816" s="325"/>
      <c r="J816" s="326"/>
      <c r="K816" s="291" t="s">
        <v>2007</v>
      </c>
    </row>
    <row r="817" spans="1:11">
      <c r="A817" s="212">
        <v>0</v>
      </c>
      <c r="B817" s="27">
        <v>226621</v>
      </c>
      <c r="C817" s="324" t="s">
        <v>4226</v>
      </c>
      <c r="D817" s="325"/>
      <c r="E817" s="325"/>
      <c r="F817" s="325"/>
      <c r="G817" s="325"/>
      <c r="H817" s="325"/>
      <c r="I817" s="325"/>
      <c r="J817" s="326"/>
      <c r="K817" s="291" t="s">
        <v>2007</v>
      </c>
    </row>
    <row r="818" spans="1:11">
      <c r="A818" s="212">
        <v>0</v>
      </c>
      <c r="B818" s="27">
        <v>226746</v>
      </c>
      <c r="C818" s="324" t="s">
        <v>4210</v>
      </c>
      <c r="D818" s="325"/>
      <c r="E818" s="325"/>
      <c r="F818" s="325"/>
      <c r="G818" s="325"/>
      <c r="H818" s="325"/>
      <c r="I818" s="325"/>
      <c r="J818" s="326"/>
      <c r="K818" s="291" t="s">
        <v>2007</v>
      </c>
    </row>
    <row r="819" spans="1:11">
      <c r="A819" s="212">
        <v>0</v>
      </c>
      <c r="B819" s="27">
        <v>1000059</v>
      </c>
      <c r="C819" s="324" t="s">
        <v>4227</v>
      </c>
      <c r="D819" s="325"/>
      <c r="E819" s="325"/>
      <c r="F819" s="325"/>
      <c r="G819" s="325"/>
      <c r="H819" s="325"/>
      <c r="I819" s="325"/>
      <c r="J819" s="326"/>
      <c r="K819" s="291" t="s">
        <v>2007</v>
      </c>
    </row>
    <row r="820" spans="1:11">
      <c r="A820" s="212">
        <v>0</v>
      </c>
      <c r="B820" s="27">
        <v>1000108</v>
      </c>
      <c r="C820" s="324" t="s">
        <v>4228</v>
      </c>
      <c r="D820" s="325"/>
      <c r="E820" s="325"/>
      <c r="F820" s="325"/>
      <c r="G820" s="325"/>
      <c r="H820" s="325"/>
      <c r="I820" s="325"/>
      <c r="J820" s="326"/>
      <c r="K820" s="291" t="s">
        <v>2007</v>
      </c>
    </row>
    <row r="821" spans="1:11">
      <c r="A821" s="212">
        <v>0</v>
      </c>
      <c r="B821" s="27">
        <v>1000132</v>
      </c>
      <c r="C821" s="324" t="s">
        <v>4229</v>
      </c>
      <c r="D821" s="325"/>
      <c r="E821" s="325"/>
      <c r="F821" s="325"/>
      <c r="G821" s="325"/>
      <c r="H821" s="325"/>
      <c r="I821" s="325"/>
      <c r="J821" s="326"/>
      <c r="K821" s="291" t="s">
        <v>2007</v>
      </c>
    </row>
    <row r="822" spans="1:11">
      <c r="A822" s="212">
        <v>0</v>
      </c>
      <c r="B822" s="27">
        <v>1000166</v>
      </c>
      <c r="C822" s="324" t="s">
        <v>4230</v>
      </c>
      <c r="D822" s="325"/>
      <c r="E822" s="325"/>
      <c r="F822" s="325"/>
      <c r="G822" s="325"/>
      <c r="H822" s="325"/>
      <c r="I822" s="325"/>
      <c r="J822" s="326"/>
      <c r="K822" s="291" t="s">
        <v>2007</v>
      </c>
    </row>
    <row r="823" spans="1:11">
      <c r="A823" s="212">
        <v>0</v>
      </c>
      <c r="B823" s="27">
        <v>1000190</v>
      </c>
      <c r="C823" s="324" t="s">
        <v>4231</v>
      </c>
      <c r="D823" s="325"/>
      <c r="E823" s="325"/>
      <c r="F823" s="325"/>
      <c r="G823" s="325"/>
      <c r="H823" s="325"/>
      <c r="I823" s="325"/>
      <c r="J823" s="326"/>
      <c r="K823" s="291" t="s">
        <v>2007</v>
      </c>
    </row>
    <row r="824" spans="1:11">
      <c r="A824" s="212">
        <v>0</v>
      </c>
      <c r="B824" s="27">
        <v>1000215</v>
      </c>
      <c r="C824" s="324" t="s">
        <v>4232</v>
      </c>
      <c r="D824" s="325"/>
      <c r="E824" s="325"/>
      <c r="F824" s="325"/>
      <c r="G824" s="325"/>
      <c r="H824" s="325"/>
      <c r="I824" s="325"/>
      <c r="J824" s="326"/>
      <c r="K824" s="291" t="s">
        <v>2007</v>
      </c>
    </row>
    <row r="825" spans="1:11">
      <c r="A825" s="212">
        <v>0</v>
      </c>
      <c r="B825" s="27">
        <v>1006982</v>
      </c>
      <c r="C825" s="324" t="s">
        <v>4233</v>
      </c>
      <c r="D825" s="325"/>
      <c r="E825" s="325"/>
      <c r="F825" s="325"/>
      <c r="G825" s="325"/>
      <c r="H825" s="325"/>
      <c r="I825" s="325"/>
      <c r="J825" s="326"/>
      <c r="K825" s="291" t="s">
        <v>2007</v>
      </c>
    </row>
    <row r="826" spans="1:11">
      <c r="A826" s="212">
        <v>0</v>
      </c>
      <c r="B826" s="27">
        <v>1030668</v>
      </c>
      <c r="C826" s="324" t="s">
        <v>4234</v>
      </c>
      <c r="D826" s="325"/>
      <c r="E826" s="325"/>
      <c r="F826" s="325"/>
      <c r="G826" s="325"/>
      <c r="H826" s="325"/>
      <c r="I826" s="325"/>
      <c r="J826" s="326"/>
      <c r="K826" s="291" t="s">
        <v>2007</v>
      </c>
    </row>
    <row r="827" spans="1:11">
      <c r="A827" s="212">
        <v>0</v>
      </c>
      <c r="B827" s="27">
        <v>1007005</v>
      </c>
      <c r="C827" s="324" t="s">
        <v>4235</v>
      </c>
      <c r="D827" s="325"/>
      <c r="E827" s="325"/>
      <c r="F827" s="325"/>
      <c r="G827" s="325"/>
      <c r="H827" s="325"/>
      <c r="I827" s="325"/>
      <c r="J827" s="326"/>
      <c r="K827" s="291" t="s">
        <v>2007</v>
      </c>
    </row>
    <row r="828" spans="1:11">
      <c r="A828" s="212">
        <v>0</v>
      </c>
      <c r="B828" s="27">
        <v>10330</v>
      </c>
      <c r="C828" s="324" t="s">
        <v>4236</v>
      </c>
      <c r="D828" s="325"/>
      <c r="E828" s="325"/>
      <c r="F828" s="325"/>
      <c r="G828" s="325"/>
      <c r="H828" s="325"/>
      <c r="I828" s="325"/>
      <c r="J828" s="326"/>
      <c r="K828" s="291" t="s">
        <v>2007</v>
      </c>
    </row>
    <row r="829" spans="1:11">
      <c r="A829" s="212">
        <v>0</v>
      </c>
      <c r="B829" s="27">
        <v>13854</v>
      </c>
      <c r="C829" s="324" t="s">
        <v>4832</v>
      </c>
      <c r="D829" s="325"/>
      <c r="E829" s="325"/>
      <c r="F829" s="325"/>
      <c r="G829" s="325"/>
      <c r="H829" s="325"/>
      <c r="I829" s="325"/>
      <c r="J829" s="326"/>
      <c r="K829" s="291" t="s">
        <v>2007</v>
      </c>
    </row>
    <row r="830" spans="1:11">
      <c r="A830" s="212">
        <v>0</v>
      </c>
      <c r="B830" s="27">
        <v>13870</v>
      </c>
      <c r="C830" s="324" t="s">
        <v>4237</v>
      </c>
      <c r="D830" s="325"/>
      <c r="E830" s="325"/>
      <c r="F830" s="325"/>
      <c r="G830" s="325"/>
      <c r="H830" s="325"/>
      <c r="I830" s="325"/>
      <c r="J830" s="326"/>
      <c r="K830" s="291" t="s">
        <v>2007</v>
      </c>
    </row>
    <row r="831" spans="1:11">
      <c r="A831" s="212">
        <v>0</v>
      </c>
      <c r="B831" s="27">
        <v>13904</v>
      </c>
      <c r="C831" s="324" t="s">
        <v>4238</v>
      </c>
      <c r="D831" s="325"/>
      <c r="E831" s="325"/>
      <c r="F831" s="325"/>
      <c r="G831" s="325"/>
      <c r="H831" s="325"/>
      <c r="I831" s="325"/>
      <c r="J831" s="326"/>
      <c r="K831" s="291" t="s">
        <v>2007</v>
      </c>
    </row>
    <row r="832" spans="1:11">
      <c r="A832" s="212">
        <v>0</v>
      </c>
      <c r="B832" s="27">
        <v>13920</v>
      </c>
      <c r="C832" s="324" t="s">
        <v>4632</v>
      </c>
      <c r="D832" s="325"/>
      <c r="E832" s="325"/>
      <c r="F832" s="325"/>
      <c r="G832" s="325"/>
      <c r="H832" s="325"/>
      <c r="I832" s="325"/>
      <c r="J832" s="326"/>
      <c r="K832" s="291" t="s">
        <v>2007</v>
      </c>
    </row>
    <row r="833" spans="1:11">
      <c r="A833" s="212">
        <v>0</v>
      </c>
      <c r="B833" s="27">
        <v>15412</v>
      </c>
      <c r="C833" s="324" t="s">
        <v>4239</v>
      </c>
      <c r="D833" s="325"/>
      <c r="E833" s="325"/>
      <c r="F833" s="325"/>
      <c r="G833" s="325"/>
      <c r="H833" s="325"/>
      <c r="I833" s="325"/>
      <c r="J833" s="326"/>
      <c r="K833" s="291" t="s">
        <v>2007</v>
      </c>
    </row>
    <row r="834" spans="1:11">
      <c r="A834" s="212">
        <v>0</v>
      </c>
      <c r="B834" s="27">
        <v>21840</v>
      </c>
      <c r="C834" s="324" t="s">
        <v>4240</v>
      </c>
      <c r="D834" s="325"/>
      <c r="E834" s="325"/>
      <c r="F834" s="325"/>
      <c r="G834" s="325"/>
      <c r="H834" s="325"/>
      <c r="I834" s="325"/>
      <c r="J834" s="326"/>
      <c r="K834" s="291" t="s">
        <v>2007</v>
      </c>
    </row>
    <row r="835" spans="1:11">
      <c r="A835" s="212">
        <v>0</v>
      </c>
      <c r="B835" s="27">
        <v>21865</v>
      </c>
      <c r="C835" s="324" t="s">
        <v>4241</v>
      </c>
      <c r="D835" s="325"/>
      <c r="E835" s="325"/>
      <c r="F835" s="325"/>
      <c r="G835" s="325"/>
      <c r="H835" s="325"/>
      <c r="I835" s="325"/>
      <c r="J835" s="326"/>
      <c r="K835" s="291" t="s">
        <v>2007</v>
      </c>
    </row>
    <row r="836" spans="1:11">
      <c r="A836" s="212">
        <v>0</v>
      </c>
      <c r="B836" s="27">
        <v>22947</v>
      </c>
      <c r="C836" s="324" t="s">
        <v>4242</v>
      </c>
      <c r="D836" s="325"/>
      <c r="E836" s="325"/>
      <c r="F836" s="325"/>
      <c r="G836" s="325"/>
      <c r="H836" s="325"/>
      <c r="I836" s="325"/>
      <c r="J836" s="326"/>
      <c r="K836" s="291" t="s">
        <v>2007</v>
      </c>
    </row>
    <row r="837" spans="1:11">
      <c r="A837" s="212">
        <v>0</v>
      </c>
      <c r="B837" s="27">
        <v>25106</v>
      </c>
      <c r="C837" s="324" t="s">
        <v>4633</v>
      </c>
      <c r="D837" s="325"/>
      <c r="E837" s="325"/>
      <c r="F837" s="325"/>
      <c r="G837" s="325"/>
      <c r="H837" s="325"/>
      <c r="I837" s="325"/>
      <c r="J837" s="326"/>
      <c r="K837" s="291" t="s">
        <v>2007</v>
      </c>
    </row>
    <row r="838" spans="1:11">
      <c r="A838" s="212">
        <v>0</v>
      </c>
      <c r="B838" s="27">
        <v>27797</v>
      </c>
      <c r="C838" s="324" t="s">
        <v>4243</v>
      </c>
      <c r="D838" s="325"/>
      <c r="E838" s="325"/>
      <c r="F838" s="325"/>
      <c r="G838" s="325"/>
      <c r="H838" s="325"/>
      <c r="I838" s="325"/>
      <c r="J838" s="326"/>
      <c r="K838" s="291" t="s">
        <v>2007</v>
      </c>
    </row>
    <row r="839" spans="1:11">
      <c r="A839" s="212">
        <v>0</v>
      </c>
      <c r="B839" s="27">
        <v>35659</v>
      </c>
      <c r="C839" s="324" t="s">
        <v>4244</v>
      </c>
      <c r="D839" s="325"/>
      <c r="E839" s="325"/>
      <c r="F839" s="325"/>
      <c r="G839" s="325"/>
      <c r="H839" s="325"/>
      <c r="I839" s="325"/>
      <c r="J839" s="326"/>
      <c r="K839" s="291" t="s">
        <v>2007</v>
      </c>
    </row>
    <row r="840" spans="1:11">
      <c r="A840" s="212">
        <v>0</v>
      </c>
      <c r="B840" s="27">
        <v>35675</v>
      </c>
      <c r="C840" s="324" t="s">
        <v>4245</v>
      </c>
      <c r="D840" s="325"/>
      <c r="E840" s="325"/>
      <c r="F840" s="325"/>
      <c r="G840" s="325"/>
      <c r="H840" s="325"/>
      <c r="I840" s="325"/>
      <c r="J840" s="326"/>
      <c r="K840" s="291" t="s">
        <v>2007</v>
      </c>
    </row>
    <row r="841" spans="1:11">
      <c r="A841" s="212">
        <v>0</v>
      </c>
      <c r="B841" s="27">
        <v>36301</v>
      </c>
      <c r="C841" s="324" t="s">
        <v>4246</v>
      </c>
      <c r="D841" s="325"/>
      <c r="E841" s="325"/>
      <c r="F841" s="325"/>
      <c r="G841" s="325"/>
      <c r="H841" s="325"/>
      <c r="I841" s="325"/>
      <c r="J841" s="326"/>
      <c r="K841" s="291" t="s">
        <v>2007</v>
      </c>
    </row>
    <row r="842" spans="1:11">
      <c r="A842" s="212">
        <v>0</v>
      </c>
      <c r="B842" s="27">
        <v>54213</v>
      </c>
      <c r="C842" s="324" t="s">
        <v>4247</v>
      </c>
      <c r="D842" s="325"/>
      <c r="E842" s="325"/>
      <c r="F842" s="325"/>
      <c r="G842" s="325"/>
      <c r="H842" s="325"/>
      <c r="I842" s="325"/>
      <c r="J842" s="326"/>
      <c r="K842" s="291" t="s">
        <v>2007</v>
      </c>
    </row>
    <row r="843" spans="1:11">
      <c r="A843" s="212">
        <v>0</v>
      </c>
      <c r="B843" s="27">
        <v>19463</v>
      </c>
      <c r="C843" s="324" t="s">
        <v>4248</v>
      </c>
      <c r="D843" s="325"/>
      <c r="E843" s="325"/>
      <c r="F843" s="325"/>
      <c r="G843" s="325"/>
      <c r="H843" s="325"/>
      <c r="I843" s="325"/>
      <c r="J843" s="326"/>
      <c r="K843" s="291" t="s">
        <v>2007</v>
      </c>
    </row>
    <row r="844" spans="1:11">
      <c r="A844" s="212">
        <v>0</v>
      </c>
      <c r="B844" s="27">
        <v>49080</v>
      </c>
      <c r="C844" s="324" t="s">
        <v>4249</v>
      </c>
      <c r="D844" s="325"/>
      <c r="E844" s="325"/>
      <c r="F844" s="325"/>
      <c r="G844" s="325"/>
      <c r="H844" s="325"/>
      <c r="I844" s="325"/>
      <c r="J844" s="326"/>
      <c r="K844" s="291" t="s">
        <v>2007</v>
      </c>
    </row>
    <row r="845" spans="1:11">
      <c r="A845" s="212">
        <v>0</v>
      </c>
      <c r="B845" s="27">
        <v>49114</v>
      </c>
      <c r="C845" s="324" t="s">
        <v>4250</v>
      </c>
      <c r="D845" s="325"/>
      <c r="E845" s="325"/>
      <c r="F845" s="325"/>
      <c r="G845" s="325"/>
      <c r="H845" s="325"/>
      <c r="I845" s="325"/>
      <c r="J845" s="326"/>
      <c r="K845" s="291" t="s">
        <v>2007</v>
      </c>
    </row>
    <row r="846" spans="1:11">
      <c r="A846" s="212">
        <v>0</v>
      </c>
      <c r="B846" s="27">
        <v>180851</v>
      </c>
      <c r="C846" s="324" t="s">
        <v>4251</v>
      </c>
      <c r="D846" s="325"/>
      <c r="E846" s="325"/>
      <c r="F846" s="325"/>
      <c r="G846" s="325"/>
      <c r="H846" s="325"/>
      <c r="I846" s="325"/>
      <c r="J846" s="326"/>
      <c r="K846" s="291" t="s">
        <v>2007</v>
      </c>
    </row>
    <row r="847" spans="1:11">
      <c r="A847" s="212">
        <v>0</v>
      </c>
      <c r="B847" s="27">
        <v>176792</v>
      </c>
      <c r="C847" s="324" t="s">
        <v>4252</v>
      </c>
      <c r="D847" s="325"/>
      <c r="E847" s="325"/>
      <c r="F847" s="325"/>
      <c r="G847" s="325"/>
      <c r="H847" s="325"/>
      <c r="I847" s="325"/>
      <c r="J847" s="326"/>
      <c r="K847" s="291" t="s">
        <v>2007</v>
      </c>
    </row>
    <row r="848" spans="1:11">
      <c r="A848" s="212">
        <v>0</v>
      </c>
      <c r="B848" s="27">
        <v>180851</v>
      </c>
      <c r="C848" s="324" t="s">
        <v>4253</v>
      </c>
      <c r="D848" s="325"/>
      <c r="E848" s="325"/>
      <c r="F848" s="325"/>
      <c r="G848" s="325"/>
      <c r="H848" s="325"/>
      <c r="I848" s="325"/>
      <c r="J848" s="326"/>
      <c r="K848" s="291" t="s">
        <v>2007</v>
      </c>
    </row>
    <row r="849" spans="1:11">
      <c r="A849" s="212">
        <v>0</v>
      </c>
      <c r="B849" s="27">
        <v>24505</v>
      </c>
      <c r="C849" s="324" t="s">
        <v>4254</v>
      </c>
      <c r="D849" s="325"/>
      <c r="E849" s="325"/>
      <c r="F849" s="325"/>
      <c r="G849" s="325"/>
      <c r="H849" s="325"/>
      <c r="I849" s="325"/>
      <c r="J849" s="326"/>
      <c r="K849" s="291" t="s">
        <v>2007</v>
      </c>
    </row>
    <row r="850" spans="1:11">
      <c r="A850" s="212">
        <v>0</v>
      </c>
      <c r="B850" s="27">
        <v>24612</v>
      </c>
      <c r="C850" s="324" t="s">
        <v>4255</v>
      </c>
      <c r="D850" s="325"/>
      <c r="E850" s="325"/>
      <c r="F850" s="325"/>
      <c r="G850" s="325"/>
      <c r="H850" s="325"/>
      <c r="I850" s="325"/>
      <c r="J850" s="326"/>
      <c r="K850" s="291" t="s">
        <v>2007</v>
      </c>
    </row>
    <row r="851" spans="1:11">
      <c r="A851" s="212">
        <v>0</v>
      </c>
      <c r="B851" s="27">
        <v>24919</v>
      </c>
      <c r="C851" s="324" t="s">
        <v>4256</v>
      </c>
      <c r="D851" s="325"/>
      <c r="E851" s="325"/>
      <c r="F851" s="325"/>
      <c r="G851" s="325"/>
      <c r="H851" s="325"/>
      <c r="I851" s="325"/>
      <c r="J851" s="326"/>
      <c r="K851" s="291" t="s">
        <v>2007</v>
      </c>
    </row>
    <row r="852" spans="1:11">
      <c r="A852" s="212">
        <v>0</v>
      </c>
      <c r="B852" s="27">
        <v>24950</v>
      </c>
      <c r="C852" s="324" t="s">
        <v>4257</v>
      </c>
      <c r="D852" s="325"/>
      <c r="E852" s="325"/>
      <c r="F852" s="325"/>
      <c r="G852" s="325"/>
      <c r="H852" s="325"/>
      <c r="I852" s="325"/>
      <c r="J852" s="326"/>
      <c r="K852" s="291" t="s">
        <v>2007</v>
      </c>
    </row>
    <row r="853" spans="1:11">
      <c r="A853" s="212">
        <v>0</v>
      </c>
      <c r="B853" s="27">
        <v>46169</v>
      </c>
      <c r="C853" s="324" t="s">
        <v>4258</v>
      </c>
      <c r="D853" s="325"/>
      <c r="E853" s="325"/>
      <c r="F853" s="325"/>
      <c r="G853" s="325"/>
      <c r="H853" s="325"/>
      <c r="I853" s="325"/>
      <c r="J853" s="326"/>
      <c r="K853" s="291" t="s">
        <v>2007</v>
      </c>
    </row>
    <row r="854" spans="1:11">
      <c r="A854" s="212">
        <v>0</v>
      </c>
      <c r="B854" s="27">
        <v>49585</v>
      </c>
      <c r="C854" s="324" t="s">
        <v>4259</v>
      </c>
      <c r="D854" s="325"/>
      <c r="E854" s="325"/>
      <c r="F854" s="325"/>
      <c r="G854" s="325"/>
      <c r="H854" s="325"/>
      <c r="I854" s="325"/>
      <c r="J854" s="326"/>
      <c r="K854" s="291" t="s">
        <v>2007</v>
      </c>
    </row>
    <row r="855" spans="1:11">
      <c r="A855" s="212">
        <v>0</v>
      </c>
      <c r="B855" s="27">
        <v>49726</v>
      </c>
      <c r="C855" s="324" t="s">
        <v>4260</v>
      </c>
      <c r="D855" s="325"/>
      <c r="E855" s="325"/>
      <c r="F855" s="325"/>
      <c r="G855" s="325"/>
      <c r="H855" s="325"/>
      <c r="I855" s="325"/>
      <c r="J855" s="326"/>
      <c r="K855" s="291" t="s">
        <v>2007</v>
      </c>
    </row>
    <row r="856" spans="1:11">
      <c r="A856" s="212">
        <v>0</v>
      </c>
      <c r="B856" s="27">
        <v>53975</v>
      </c>
      <c r="C856" s="324" t="s">
        <v>4261</v>
      </c>
      <c r="D856" s="325"/>
      <c r="E856" s="325"/>
      <c r="F856" s="325"/>
      <c r="G856" s="325"/>
      <c r="H856" s="325"/>
      <c r="I856" s="325"/>
      <c r="J856" s="326"/>
      <c r="K856" s="291" t="s">
        <v>2007</v>
      </c>
    </row>
    <row r="857" spans="1:11">
      <c r="A857" s="212">
        <v>0</v>
      </c>
      <c r="B857" s="27">
        <v>54015</v>
      </c>
      <c r="C857" s="324" t="s">
        <v>4262</v>
      </c>
      <c r="D857" s="325"/>
      <c r="E857" s="325"/>
      <c r="F857" s="325"/>
      <c r="G857" s="325"/>
      <c r="H857" s="325"/>
      <c r="I857" s="325"/>
      <c r="J857" s="326"/>
      <c r="K857" s="291" t="s">
        <v>2007</v>
      </c>
    </row>
    <row r="858" spans="1:11">
      <c r="A858" s="212">
        <v>0</v>
      </c>
      <c r="B858" s="27">
        <v>55798</v>
      </c>
      <c r="C858" s="324" t="s">
        <v>4263</v>
      </c>
      <c r="D858" s="325"/>
      <c r="E858" s="325"/>
      <c r="F858" s="325"/>
      <c r="G858" s="325"/>
      <c r="H858" s="325"/>
      <c r="I858" s="325"/>
      <c r="J858" s="326"/>
      <c r="K858" s="291" t="s">
        <v>2007</v>
      </c>
    </row>
    <row r="859" spans="1:11">
      <c r="A859" s="212">
        <v>0</v>
      </c>
      <c r="B859" s="27">
        <v>54197</v>
      </c>
      <c r="C859" s="324" t="s">
        <v>4264</v>
      </c>
      <c r="D859" s="325"/>
      <c r="E859" s="325"/>
      <c r="F859" s="325"/>
      <c r="G859" s="325"/>
      <c r="H859" s="325"/>
      <c r="I859" s="325"/>
      <c r="J859" s="326"/>
      <c r="K859" s="291" t="s">
        <v>2007</v>
      </c>
    </row>
    <row r="860" spans="1:11">
      <c r="A860" s="212">
        <v>0</v>
      </c>
      <c r="B860" s="27">
        <v>54205</v>
      </c>
      <c r="C860" s="324" t="s">
        <v>4265</v>
      </c>
      <c r="D860" s="325"/>
      <c r="E860" s="325"/>
      <c r="F860" s="325"/>
      <c r="G860" s="325"/>
      <c r="H860" s="325"/>
      <c r="I860" s="325"/>
      <c r="J860" s="326"/>
      <c r="K860" s="291" t="s">
        <v>2007</v>
      </c>
    </row>
    <row r="861" spans="1:11">
      <c r="A861" s="212">
        <v>0</v>
      </c>
      <c r="B861" s="27">
        <v>63214</v>
      </c>
      <c r="C861" s="324" t="s">
        <v>4266</v>
      </c>
      <c r="D861" s="325"/>
      <c r="E861" s="325"/>
      <c r="F861" s="325"/>
      <c r="G861" s="325"/>
      <c r="H861" s="325"/>
      <c r="I861" s="325"/>
      <c r="J861" s="326"/>
      <c r="K861" s="291" t="s">
        <v>2007</v>
      </c>
    </row>
    <row r="862" spans="1:11">
      <c r="A862" s="212">
        <v>0</v>
      </c>
      <c r="B862" s="27">
        <v>64931</v>
      </c>
      <c r="C862" s="324" t="s">
        <v>4267</v>
      </c>
      <c r="D862" s="325"/>
      <c r="E862" s="325"/>
      <c r="F862" s="325"/>
      <c r="G862" s="325"/>
      <c r="H862" s="325"/>
      <c r="I862" s="325"/>
      <c r="J862" s="326"/>
      <c r="K862" s="291" t="s">
        <v>2007</v>
      </c>
    </row>
    <row r="863" spans="1:11">
      <c r="A863" s="212">
        <v>0</v>
      </c>
      <c r="B863" s="27">
        <v>53934</v>
      </c>
      <c r="C863" s="324" t="s">
        <v>4268</v>
      </c>
      <c r="D863" s="325"/>
      <c r="E863" s="325"/>
      <c r="F863" s="325"/>
      <c r="G863" s="325"/>
      <c r="H863" s="325"/>
      <c r="I863" s="325"/>
      <c r="J863" s="326"/>
      <c r="K863" s="291" t="s">
        <v>2007</v>
      </c>
    </row>
    <row r="864" spans="1:11">
      <c r="A864" s="212">
        <v>0</v>
      </c>
      <c r="B864" s="27">
        <v>56184</v>
      </c>
      <c r="C864" s="324" t="s">
        <v>4269</v>
      </c>
      <c r="D864" s="325"/>
      <c r="E864" s="325"/>
      <c r="F864" s="325"/>
      <c r="G864" s="325"/>
      <c r="H864" s="325"/>
      <c r="I864" s="325"/>
      <c r="J864" s="326"/>
      <c r="K864" s="291" t="s">
        <v>2007</v>
      </c>
    </row>
    <row r="865" spans="1:11">
      <c r="A865" s="212">
        <v>0</v>
      </c>
      <c r="B865" s="27">
        <v>56762</v>
      </c>
      <c r="C865" s="324" t="s">
        <v>4270</v>
      </c>
      <c r="D865" s="325"/>
      <c r="E865" s="325"/>
      <c r="F865" s="325"/>
      <c r="G865" s="325"/>
      <c r="H865" s="325"/>
      <c r="I865" s="325"/>
      <c r="J865" s="326"/>
      <c r="K865" s="291" t="s">
        <v>2007</v>
      </c>
    </row>
    <row r="866" spans="1:11" ht="21" customHeight="1">
      <c r="A866" s="212">
        <v>0</v>
      </c>
      <c r="B866" s="27">
        <v>58941</v>
      </c>
      <c r="C866" s="324" t="s">
        <v>4271</v>
      </c>
      <c r="D866" s="325"/>
      <c r="E866" s="325"/>
      <c r="F866" s="325"/>
      <c r="G866" s="325"/>
      <c r="H866" s="325"/>
      <c r="I866" s="325"/>
      <c r="J866" s="326"/>
      <c r="K866" s="291" t="s">
        <v>2007</v>
      </c>
    </row>
    <row r="867" spans="1:11">
      <c r="A867" s="212">
        <v>0</v>
      </c>
      <c r="B867" s="27">
        <v>60541</v>
      </c>
      <c r="C867" s="324" t="s">
        <v>4270</v>
      </c>
      <c r="D867" s="325"/>
      <c r="E867" s="325"/>
      <c r="F867" s="325"/>
      <c r="G867" s="325"/>
      <c r="H867" s="325"/>
      <c r="I867" s="325"/>
      <c r="J867" s="326"/>
      <c r="K867" s="291" t="s">
        <v>2007</v>
      </c>
    </row>
    <row r="868" spans="1:11">
      <c r="A868" s="212">
        <v>0</v>
      </c>
      <c r="B868" s="27">
        <v>61226</v>
      </c>
      <c r="C868" s="324" t="s">
        <v>4272</v>
      </c>
      <c r="D868" s="325"/>
      <c r="E868" s="325"/>
      <c r="F868" s="325"/>
      <c r="G868" s="325"/>
      <c r="H868" s="325"/>
      <c r="I868" s="325"/>
      <c r="J868" s="326"/>
      <c r="K868" s="291" t="s">
        <v>2007</v>
      </c>
    </row>
    <row r="869" spans="1:11">
      <c r="A869" s="212">
        <v>0</v>
      </c>
      <c r="B869" s="27">
        <v>61242</v>
      </c>
      <c r="C869" s="324" t="s">
        <v>4273</v>
      </c>
      <c r="D869" s="325"/>
      <c r="E869" s="325"/>
      <c r="F869" s="325"/>
      <c r="G869" s="325"/>
      <c r="H869" s="325"/>
      <c r="I869" s="325"/>
      <c r="J869" s="326"/>
      <c r="K869" s="291" t="s">
        <v>2007</v>
      </c>
    </row>
    <row r="870" spans="1:11">
      <c r="A870" s="212">
        <v>0</v>
      </c>
      <c r="B870" s="27">
        <v>69658</v>
      </c>
      <c r="C870" s="324" t="s">
        <v>4274</v>
      </c>
      <c r="D870" s="325"/>
      <c r="E870" s="325"/>
      <c r="F870" s="325"/>
      <c r="G870" s="325"/>
      <c r="H870" s="325"/>
      <c r="I870" s="325"/>
      <c r="J870" s="326"/>
      <c r="K870" s="291" t="s">
        <v>2007</v>
      </c>
    </row>
    <row r="871" spans="1:11">
      <c r="A871" s="212">
        <v>0</v>
      </c>
      <c r="B871" s="27">
        <v>72611</v>
      </c>
      <c r="C871" s="324" t="s">
        <v>4275</v>
      </c>
      <c r="D871" s="325"/>
      <c r="E871" s="325"/>
      <c r="F871" s="325"/>
      <c r="G871" s="325"/>
      <c r="H871" s="325"/>
      <c r="I871" s="325"/>
      <c r="J871" s="326"/>
      <c r="K871" s="291" t="s">
        <v>2007</v>
      </c>
    </row>
    <row r="872" spans="1:11">
      <c r="A872" s="212">
        <v>0</v>
      </c>
      <c r="B872" s="27">
        <v>75358</v>
      </c>
      <c r="C872" s="324" t="s">
        <v>4276</v>
      </c>
      <c r="D872" s="325"/>
      <c r="E872" s="325"/>
      <c r="F872" s="325"/>
      <c r="G872" s="325"/>
      <c r="H872" s="325"/>
      <c r="I872" s="325"/>
      <c r="J872" s="326"/>
      <c r="K872" s="291" t="s">
        <v>2007</v>
      </c>
    </row>
    <row r="873" spans="1:11">
      <c r="A873" s="212">
        <v>0</v>
      </c>
      <c r="B873" s="27">
        <v>76299</v>
      </c>
      <c r="C873" s="324" t="s">
        <v>4277</v>
      </c>
      <c r="D873" s="325"/>
      <c r="E873" s="325"/>
      <c r="F873" s="325"/>
      <c r="G873" s="325"/>
      <c r="H873" s="325"/>
      <c r="I873" s="325"/>
      <c r="J873" s="326"/>
      <c r="K873" s="291" t="s">
        <v>2007</v>
      </c>
    </row>
    <row r="874" spans="1:11">
      <c r="A874" s="212">
        <v>0</v>
      </c>
      <c r="B874" s="27">
        <v>77222</v>
      </c>
      <c r="C874" s="324" t="s">
        <v>4278</v>
      </c>
      <c r="D874" s="325"/>
      <c r="E874" s="325"/>
      <c r="F874" s="325"/>
      <c r="G874" s="325"/>
      <c r="H874" s="325"/>
      <c r="I874" s="325"/>
      <c r="J874" s="326"/>
      <c r="K874" s="291" t="s">
        <v>2007</v>
      </c>
    </row>
    <row r="875" spans="1:11">
      <c r="A875" s="212">
        <v>0</v>
      </c>
      <c r="B875" s="27">
        <v>81158</v>
      </c>
      <c r="C875" s="324" t="s">
        <v>4279</v>
      </c>
      <c r="D875" s="325"/>
      <c r="E875" s="325"/>
      <c r="F875" s="325"/>
      <c r="G875" s="325"/>
      <c r="H875" s="325"/>
      <c r="I875" s="325"/>
      <c r="J875" s="326"/>
      <c r="K875" s="291" t="s">
        <v>2007</v>
      </c>
    </row>
    <row r="876" spans="1:11" ht="21" customHeight="1">
      <c r="A876" s="212">
        <v>0</v>
      </c>
      <c r="B876" s="27">
        <v>82594</v>
      </c>
      <c r="C876" s="324" t="s">
        <v>4280</v>
      </c>
      <c r="D876" s="325"/>
      <c r="E876" s="325"/>
      <c r="F876" s="325"/>
      <c r="G876" s="325"/>
      <c r="H876" s="325"/>
      <c r="I876" s="325"/>
      <c r="J876" s="326"/>
      <c r="K876" s="291" t="s">
        <v>2007</v>
      </c>
    </row>
    <row r="877" spans="1:11" ht="21" customHeight="1">
      <c r="A877" s="212">
        <v>0</v>
      </c>
      <c r="B877" s="27">
        <v>82719</v>
      </c>
      <c r="C877" s="324" t="s">
        <v>4281</v>
      </c>
      <c r="D877" s="325"/>
      <c r="E877" s="325"/>
      <c r="F877" s="325"/>
      <c r="G877" s="325"/>
      <c r="H877" s="325"/>
      <c r="I877" s="325"/>
      <c r="J877" s="326"/>
      <c r="K877" s="291" t="s">
        <v>2007</v>
      </c>
    </row>
    <row r="878" spans="1:11">
      <c r="A878" s="212">
        <v>0</v>
      </c>
      <c r="B878" s="27">
        <v>82917</v>
      </c>
      <c r="C878" s="324" t="s">
        <v>4282</v>
      </c>
      <c r="D878" s="325"/>
      <c r="E878" s="325"/>
      <c r="F878" s="325"/>
      <c r="G878" s="325"/>
      <c r="H878" s="325"/>
      <c r="I878" s="325"/>
      <c r="J878" s="326"/>
      <c r="K878" s="291" t="s">
        <v>2007</v>
      </c>
    </row>
    <row r="879" spans="1:11">
      <c r="A879" s="212">
        <v>0</v>
      </c>
      <c r="B879" s="27">
        <v>84723</v>
      </c>
      <c r="C879" s="324" t="s">
        <v>4283</v>
      </c>
      <c r="D879" s="325"/>
      <c r="E879" s="325"/>
      <c r="F879" s="325"/>
      <c r="G879" s="325"/>
      <c r="H879" s="325"/>
      <c r="I879" s="325"/>
      <c r="J879" s="326"/>
      <c r="K879" s="291" t="s">
        <v>2007</v>
      </c>
    </row>
    <row r="880" spans="1:11">
      <c r="A880" s="212">
        <v>0</v>
      </c>
      <c r="B880" s="27">
        <v>89086</v>
      </c>
      <c r="C880" s="324" t="s">
        <v>4284</v>
      </c>
      <c r="D880" s="325"/>
      <c r="E880" s="325"/>
      <c r="F880" s="325"/>
      <c r="G880" s="325"/>
      <c r="H880" s="325"/>
      <c r="I880" s="325"/>
      <c r="J880" s="326"/>
      <c r="K880" s="291" t="s">
        <v>2007</v>
      </c>
    </row>
    <row r="881" spans="1:11">
      <c r="A881" s="212">
        <v>0</v>
      </c>
      <c r="B881" s="27">
        <v>89250</v>
      </c>
      <c r="C881" s="324" t="s">
        <v>4285</v>
      </c>
      <c r="D881" s="325"/>
      <c r="E881" s="325"/>
      <c r="F881" s="325"/>
      <c r="G881" s="325"/>
      <c r="H881" s="325"/>
      <c r="I881" s="325"/>
      <c r="J881" s="326"/>
      <c r="K881" s="291" t="s">
        <v>2007</v>
      </c>
    </row>
    <row r="882" spans="1:11">
      <c r="A882" s="212">
        <v>0</v>
      </c>
      <c r="B882" s="27">
        <v>89268</v>
      </c>
      <c r="C882" s="324" t="s">
        <v>4286</v>
      </c>
      <c r="D882" s="325"/>
      <c r="E882" s="325"/>
      <c r="F882" s="325"/>
      <c r="G882" s="325"/>
      <c r="H882" s="325"/>
      <c r="I882" s="325"/>
      <c r="J882" s="326"/>
      <c r="K882" s="291" t="s">
        <v>2007</v>
      </c>
    </row>
    <row r="883" spans="1:11">
      <c r="A883" s="212">
        <v>0</v>
      </c>
      <c r="B883" s="27">
        <v>89276</v>
      </c>
      <c r="C883" s="324" t="s">
        <v>4287</v>
      </c>
      <c r="D883" s="325"/>
      <c r="E883" s="325"/>
      <c r="F883" s="325"/>
      <c r="G883" s="325"/>
      <c r="H883" s="325"/>
      <c r="I883" s="325"/>
      <c r="J883" s="326"/>
      <c r="K883" s="291" t="s">
        <v>2007</v>
      </c>
    </row>
    <row r="884" spans="1:11">
      <c r="A884" s="212">
        <v>0</v>
      </c>
      <c r="B884" s="27">
        <v>97311</v>
      </c>
      <c r="C884" s="324" t="s">
        <v>4288</v>
      </c>
      <c r="D884" s="325"/>
      <c r="E884" s="325"/>
      <c r="F884" s="325"/>
      <c r="G884" s="325"/>
      <c r="H884" s="325"/>
      <c r="I884" s="325"/>
      <c r="J884" s="326"/>
      <c r="K884" s="291" t="s">
        <v>2007</v>
      </c>
    </row>
    <row r="885" spans="1:11">
      <c r="A885" s="212">
        <v>0</v>
      </c>
      <c r="B885" s="27">
        <v>120477</v>
      </c>
      <c r="C885" s="324" t="s">
        <v>4289</v>
      </c>
      <c r="D885" s="325"/>
      <c r="E885" s="325"/>
      <c r="F885" s="325"/>
      <c r="G885" s="325"/>
      <c r="H885" s="325"/>
      <c r="I885" s="325"/>
      <c r="J885" s="326"/>
      <c r="K885" s="291" t="s">
        <v>2007</v>
      </c>
    </row>
    <row r="886" spans="1:11">
      <c r="A886" s="212">
        <v>0</v>
      </c>
      <c r="B886" s="27">
        <v>121038</v>
      </c>
      <c r="C886" s="324" t="s">
        <v>4290</v>
      </c>
      <c r="D886" s="325"/>
      <c r="E886" s="325"/>
      <c r="F886" s="325"/>
      <c r="G886" s="325"/>
      <c r="H886" s="325"/>
      <c r="I886" s="325"/>
      <c r="J886" s="326"/>
      <c r="K886" s="291" t="s">
        <v>2007</v>
      </c>
    </row>
    <row r="887" spans="1:11">
      <c r="A887" s="212">
        <v>0</v>
      </c>
      <c r="B887" s="27">
        <v>122341</v>
      </c>
      <c r="C887" s="324" t="s">
        <v>4291</v>
      </c>
      <c r="D887" s="325"/>
      <c r="E887" s="325"/>
      <c r="F887" s="325"/>
      <c r="G887" s="325"/>
      <c r="H887" s="325"/>
      <c r="I887" s="325"/>
      <c r="J887" s="326"/>
      <c r="K887" s="291" t="s">
        <v>2007</v>
      </c>
    </row>
    <row r="888" spans="1:11">
      <c r="A888" s="212">
        <v>0</v>
      </c>
      <c r="B888" s="27">
        <v>134247</v>
      </c>
      <c r="C888" s="324" t="s">
        <v>4292</v>
      </c>
      <c r="D888" s="325"/>
      <c r="E888" s="325"/>
      <c r="F888" s="325"/>
      <c r="G888" s="325"/>
      <c r="H888" s="325"/>
      <c r="I888" s="325"/>
      <c r="J888" s="326"/>
      <c r="K888" s="291" t="s">
        <v>2007</v>
      </c>
    </row>
    <row r="889" spans="1:11">
      <c r="A889" s="212">
        <v>0</v>
      </c>
      <c r="B889" s="27">
        <v>134254</v>
      </c>
      <c r="C889" s="324" t="s">
        <v>4293</v>
      </c>
      <c r="D889" s="325"/>
      <c r="E889" s="325"/>
      <c r="F889" s="325"/>
      <c r="G889" s="325"/>
      <c r="H889" s="325"/>
      <c r="I889" s="325"/>
      <c r="J889" s="326"/>
      <c r="K889" s="291" t="s">
        <v>2007</v>
      </c>
    </row>
    <row r="890" spans="1:11">
      <c r="A890" s="212">
        <v>0</v>
      </c>
      <c r="B890" s="27">
        <v>134262</v>
      </c>
      <c r="C890" s="324" t="s">
        <v>4294</v>
      </c>
      <c r="D890" s="325"/>
      <c r="E890" s="325"/>
      <c r="F890" s="325"/>
      <c r="G890" s="325"/>
      <c r="H890" s="325"/>
      <c r="I890" s="325"/>
      <c r="J890" s="326"/>
      <c r="K890" s="291" t="s">
        <v>2007</v>
      </c>
    </row>
    <row r="891" spans="1:11">
      <c r="A891" s="212">
        <v>0</v>
      </c>
      <c r="B891" s="27">
        <v>134239</v>
      </c>
      <c r="C891" s="324" t="s">
        <v>4295</v>
      </c>
      <c r="D891" s="325"/>
      <c r="E891" s="325"/>
      <c r="F891" s="325"/>
      <c r="G891" s="325"/>
      <c r="H891" s="325"/>
      <c r="I891" s="325"/>
      <c r="J891" s="326"/>
      <c r="K891" s="291" t="s">
        <v>2007</v>
      </c>
    </row>
    <row r="892" spans="1:11">
      <c r="A892" s="212">
        <v>0</v>
      </c>
      <c r="B892" s="27">
        <v>134270</v>
      </c>
      <c r="C892" s="324" t="s">
        <v>4296</v>
      </c>
      <c r="D892" s="325"/>
      <c r="E892" s="325"/>
      <c r="F892" s="325"/>
      <c r="G892" s="325"/>
      <c r="H892" s="325"/>
      <c r="I892" s="325"/>
      <c r="J892" s="326"/>
      <c r="K892" s="291" t="s">
        <v>2007</v>
      </c>
    </row>
    <row r="893" spans="1:11">
      <c r="A893" s="212">
        <v>0</v>
      </c>
      <c r="B893" s="27">
        <v>134296</v>
      </c>
      <c r="C893" s="324" t="s">
        <v>4297</v>
      </c>
      <c r="D893" s="325"/>
      <c r="E893" s="325"/>
      <c r="F893" s="325"/>
      <c r="G893" s="325"/>
      <c r="H893" s="325"/>
      <c r="I893" s="325"/>
      <c r="J893" s="326"/>
      <c r="K893" s="291" t="s">
        <v>2007</v>
      </c>
    </row>
    <row r="894" spans="1:11">
      <c r="A894" s="212">
        <v>0</v>
      </c>
      <c r="B894" s="27">
        <v>134304</v>
      </c>
      <c r="C894" s="324" t="s">
        <v>4298</v>
      </c>
      <c r="D894" s="325"/>
      <c r="E894" s="325"/>
      <c r="F894" s="325"/>
      <c r="G894" s="325"/>
      <c r="H894" s="325"/>
      <c r="I894" s="325"/>
      <c r="J894" s="326"/>
      <c r="K894" s="291" t="s">
        <v>2007</v>
      </c>
    </row>
    <row r="895" spans="1:11">
      <c r="A895" s="212">
        <v>0</v>
      </c>
      <c r="B895" s="27">
        <v>134312</v>
      </c>
      <c r="C895" s="324" t="s">
        <v>4299</v>
      </c>
      <c r="D895" s="325"/>
      <c r="E895" s="325"/>
      <c r="F895" s="325"/>
      <c r="G895" s="325"/>
      <c r="H895" s="325"/>
      <c r="I895" s="325"/>
      <c r="J895" s="326"/>
      <c r="K895" s="291" t="s">
        <v>2007</v>
      </c>
    </row>
    <row r="896" spans="1:11">
      <c r="A896" s="212">
        <v>0</v>
      </c>
      <c r="B896" s="27">
        <v>134965</v>
      </c>
      <c r="C896" s="324" t="s">
        <v>4300</v>
      </c>
      <c r="D896" s="325"/>
      <c r="E896" s="325"/>
      <c r="F896" s="325"/>
      <c r="G896" s="325"/>
      <c r="H896" s="325"/>
      <c r="I896" s="325"/>
      <c r="J896" s="326"/>
      <c r="K896" s="291" t="s">
        <v>2007</v>
      </c>
    </row>
    <row r="897" spans="1:11">
      <c r="A897" s="212">
        <v>0</v>
      </c>
      <c r="B897" s="27">
        <v>137612</v>
      </c>
      <c r="C897" s="324" t="s">
        <v>4301</v>
      </c>
      <c r="D897" s="325"/>
      <c r="E897" s="325"/>
      <c r="F897" s="325"/>
      <c r="G897" s="325"/>
      <c r="H897" s="325"/>
      <c r="I897" s="325"/>
      <c r="J897" s="326"/>
      <c r="K897" s="291" t="s">
        <v>2007</v>
      </c>
    </row>
    <row r="898" spans="1:11">
      <c r="A898" s="212">
        <v>0</v>
      </c>
      <c r="B898" s="27">
        <v>149872</v>
      </c>
      <c r="C898" s="324" t="s">
        <v>4302</v>
      </c>
      <c r="D898" s="325"/>
      <c r="E898" s="325"/>
      <c r="F898" s="325"/>
      <c r="G898" s="325"/>
      <c r="H898" s="325"/>
      <c r="I898" s="325"/>
      <c r="J898" s="326"/>
      <c r="K898" s="291" t="s">
        <v>2007</v>
      </c>
    </row>
    <row r="899" spans="1:11">
      <c r="A899" s="212">
        <v>0</v>
      </c>
      <c r="B899" s="27">
        <v>163535</v>
      </c>
      <c r="C899" s="324" t="s">
        <v>4303</v>
      </c>
      <c r="D899" s="325"/>
      <c r="E899" s="325"/>
      <c r="F899" s="325"/>
      <c r="G899" s="325"/>
      <c r="H899" s="325"/>
      <c r="I899" s="325"/>
      <c r="J899" s="326"/>
      <c r="K899" s="291" t="s">
        <v>2007</v>
      </c>
    </row>
    <row r="900" spans="1:11">
      <c r="A900" s="212">
        <v>0</v>
      </c>
      <c r="B900" s="27">
        <v>163543</v>
      </c>
      <c r="C900" s="324" t="s">
        <v>4304</v>
      </c>
      <c r="D900" s="325"/>
      <c r="E900" s="325"/>
      <c r="F900" s="325"/>
      <c r="G900" s="325"/>
      <c r="H900" s="325"/>
      <c r="I900" s="325"/>
      <c r="J900" s="326"/>
      <c r="K900" s="291" t="s">
        <v>2007</v>
      </c>
    </row>
    <row r="901" spans="1:11">
      <c r="A901" s="212">
        <v>0</v>
      </c>
      <c r="B901" s="27">
        <v>176420</v>
      </c>
      <c r="C901" s="324" t="s">
        <v>4305</v>
      </c>
      <c r="D901" s="325"/>
      <c r="E901" s="325"/>
      <c r="F901" s="325"/>
      <c r="G901" s="325"/>
      <c r="H901" s="325"/>
      <c r="I901" s="325"/>
      <c r="J901" s="326"/>
      <c r="K901" s="291" t="s">
        <v>2007</v>
      </c>
    </row>
    <row r="902" spans="1:11" ht="12.5" thickBot="1">
      <c r="A902" s="212">
        <v>0</v>
      </c>
      <c r="B902" s="27">
        <v>199729</v>
      </c>
      <c r="C902" s="324" t="s">
        <v>4306</v>
      </c>
      <c r="D902" s="325"/>
      <c r="E902" s="325"/>
      <c r="F902" s="325"/>
      <c r="G902" s="325"/>
      <c r="H902" s="325"/>
      <c r="I902" s="325"/>
      <c r="J902" s="326"/>
      <c r="K902" s="291" t="s">
        <v>2007</v>
      </c>
    </row>
    <row r="903" spans="1:11" ht="12" customHeight="1">
      <c r="A903" s="249"/>
      <c r="B903" s="327" t="s">
        <v>705</v>
      </c>
      <c r="C903" s="327"/>
      <c r="D903" s="327"/>
      <c r="E903" s="327"/>
      <c r="F903" s="327"/>
      <c r="G903" s="327"/>
      <c r="H903" s="327"/>
      <c r="I903" s="327"/>
      <c r="J903" s="327"/>
      <c r="K903" s="328"/>
    </row>
    <row r="904" spans="1:11" ht="12" customHeight="1">
      <c r="A904" s="212">
        <v>0</v>
      </c>
      <c r="B904" s="27">
        <v>1097486</v>
      </c>
      <c r="C904" s="324" t="s">
        <v>4571</v>
      </c>
      <c r="D904" s="325"/>
      <c r="E904" s="325"/>
      <c r="F904" s="325"/>
      <c r="G904" s="325"/>
      <c r="H904" s="325"/>
      <c r="I904" s="325"/>
      <c r="J904" s="326"/>
      <c r="K904" s="291" t="s">
        <v>2007</v>
      </c>
    </row>
    <row r="905" spans="1:11" ht="12" customHeight="1">
      <c r="A905" s="212">
        <v>0</v>
      </c>
      <c r="B905" s="27">
        <v>1097999</v>
      </c>
      <c r="C905" s="324" t="s">
        <v>4572</v>
      </c>
      <c r="D905" s="325"/>
      <c r="E905" s="325"/>
      <c r="F905" s="325"/>
      <c r="G905" s="325"/>
      <c r="H905" s="325"/>
      <c r="I905" s="325"/>
      <c r="J905" s="326"/>
      <c r="K905" s="291" t="s">
        <v>2007</v>
      </c>
    </row>
    <row r="906" spans="1:11" ht="12" customHeight="1">
      <c r="A906" s="212">
        <v>0</v>
      </c>
      <c r="B906" s="27">
        <v>1098004</v>
      </c>
      <c r="C906" s="324" t="s">
        <v>4573</v>
      </c>
      <c r="D906" s="325"/>
      <c r="E906" s="325"/>
      <c r="F906" s="325"/>
      <c r="G906" s="325"/>
      <c r="H906" s="325"/>
      <c r="I906" s="325"/>
      <c r="J906" s="326"/>
      <c r="K906" s="291" t="s">
        <v>2007</v>
      </c>
    </row>
    <row r="907" spans="1:11" ht="12" customHeight="1">
      <c r="A907" s="212">
        <v>0</v>
      </c>
      <c r="B907" s="27">
        <v>1098054</v>
      </c>
      <c r="C907" s="324" t="s">
        <v>4574</v>
      </c>
      <c r="D907" s="325"/>
      <c r="E907" s="325"/>
      <c r="F907" s="325"/>
      <c r="G907" s="325"/>
      <c r="H907" s="325"/>
      <c r="I907" s="325"/>
      <c r="J907" s="326"/>
      <c r="K907" s="291" t="s">
        <v>2007</v>
      </c>
    </row>
    <row r="908" spans="1:11" ht="12" customHeight="1">
      <c r="A908" s="212">
        <v>0</v>
      </c>
      <c r="B908" s="27">
        <v>1101089</v>
      </c>
      <c r="C908" s="324" t="s">
        <v>4575</v>
      </c>
      <c r="D908" s="325"/>
      <c r="E908" s="325"/>
      <c r="F908" s="325"/>
      <c r="G908" s="325"/>
      <c r="H908" s="325"/>
      <c r="I908" s="325"/>
      <c r="J908" s="326"/>
      <c r="K908" s="291" t="s">
        <v>2007</v>
      </c>
    </row>
    <row r="909" spans="1:11" ht="12" customHeight="1">
      <c r="A909" s="212">
        <v>0</v>
      </c>
      <c r="B909" s="27">
        <v>1101097</v>
      </c>
      <c r="C909" s="324" t="s">
        <v>4576</v>
      </c>
      <c r="D909" s="325"/>
      <c r="E909" s="325"/>
      <c r="F909" s="325"/>
      <c r="G909" s="325"/>
      <c r="H909" s="325"/>
      <c r="I909" s="325"/>
      <c r="J909" s="326"/>
      <c r="K909" s="291" t="s">
        <v>2007</v>
      </c>
    </row>
    <row r="910" spans="1:11" ht="12" customHeight="1">
      <c r="A910" s="212">
        <v>0</v>
      </c>
      <c r="B910" s="27">
        <v>1101104</v>
      </c>
      <c r="C910" s="324" t="s">
        <v>4577</v>
      </c>
      <c r="D910" s="325"/>
      <c r="E910" s="325"/>
      <c r="F910" s="325"/>
      <c r="G910" s="325"/>
      <c r="H910" s="325"/>
      <c r="I910" s="325"/>
      <c r="J910" s="326"/>
      <c r="K910" s="291" t="s">
        <v>2007</v>
      </c>
    </row>
    <row r="911" spans="1:11" ht="12" customHeight="1">
      <c r="A911" s="212">
        <v>0</v>
      </c>
      <c r="B911" s="27">
        <v>1101112</v>
      </c>
      <c r="C911" s="324" t="s">
        <v>4578</v>
      </c>
      <c r="D911" s="325"/>
      <c r="E911" s="325"/>
      <c r="F911" s="325"/>
      <c r="G911" s="325"/>
      <c r="H911" s="325"/>
      <c r="I911" s="325"/>
      <c r="J911" s="326"/>
      <c r="K911" s="291" t="s">
        <v>2007</v>
      </c>
    </row>
    <row r="912" spans="1:11" ht="12" customHeight="1">
      <c r="A912" s="212">
        <v>0</v>
      </c>
      <c r="B912" s="27">
        <v>1101146</v>
      </c>
      <c r="C912" s="324" t="s">
        <v>4579</v>
      </c>
      <c r="D912" s="325"/>
      <c r="E912" s="325"/>
      <c r="F912" s="325"/>
      <c r="G912" s="325"/>
      <c r="H912" s="325"/>
      <c r="I912" s="325"/>
      <c r="J912" s="326"/>
      <c r="K912" s="291" t="s">
        <v>2007</v>
      </c>
    </row>
    <row r="913" spans="1:11" ht="12" customHeight="1">
      <c r="A913" s="212">
        <v>0</v>
      </c>
      <c r="B913" s="27">
        <v>1101154</v>
      </c>
      <c r="C913" s="324" t="s">
        <v>4580</v>
      </c>
      <c r="D913" s="325"/>
      <c r="E913" s="325"/>
      <c r="F913" s="325"/>
      <c r="G913" s="325"/>
      <c r="H913" s="325"/>
      <c r="I913" s="325"/>
      <c r="J913" s="326"/>
      <c r="K913" s="291" t="s">
        <v>2007</v>
      </c>
    </row>
    <row r="914" spans="1:11" ht="12" customHeight="1">
      <c r="A914" s="212">
        <v>0</v>
      </c>
      <c r="B914" s="27">
        <v>1101162</v>
      </c>
      <c r="C914" s="324" t="s">
        <v>4581</v>
      </c>
      <c r="D914" s="325"/>
      <c r="E914" s="325"/>
      <c r="F914" s="325"/>
      <c r="G914" s="325"/>
      <c r="H914" s="325"/>
      <c r="I914" s="325"/>
      <c r="J914" s="326"/>
      <c r="K914" s="291" t="s">
        <v>2007</v>
      </c>
    </row>
    <row r="915" spans="1:11" ht="12" customHeight="1">
      <c r="A915" s="212">
        <v>0</v>
      </c>
      <c r="B915" s="27">
        <v>1101500</v>
      </c>
      <c r="C915" s="324" t="s">
        <v>4582</v>
      </c>
      <c r="D915" s="325"/>
      <c r="E915" s="325"/>
      <c r="F915" s="325"/>
      <c r="G915" s="325"/>
      <c r="H915" s="325"/>
      <c r="I915" s="325"/>
      <c r="J915" s="326"/>
      <c r="K915" s="291" t="s">
        <v>2007</v>
      </c>
    </row>
    <row r="916" spans="1:11" ht="12" customHeight="1">
      <c r="A916" s="212">
        <v>0</v>
      </c>
      <c r="B916" s="27">
        <v>1101518</v>
      </c>
      <c r="C916" s="324" t="s">
        <v>4583</v>
      </c>
      <c r="D916" s="325"/>
      <c r="E916" s="325"/>
      <c r="F916" s="325"/>
      <c r="G916" s="325"/>
      <c r="H916" s="325"/>
      <c r="I916" s="325"/>
      <c r="J916" s="326"/>
      <c r="K916" s="291" t="s">
        <v>2007</v>
      </c>
    </row>
    <row r="917" spans="1:11" ht="12" customHeight="1">
      <c r="A917" s="212">
        <v>0</v>
      </c>
      <c r="B917" s="27">
        <v>1101667</v>
      </c>
      <c r="C917" s="324" t="s">
        <v>4584</v>
      </c>
      <c r="D917" s="325"/>
      <c r="E917" s="325"/>
      <c r="F917" s="325"/>
      <c r="G917" s="325"/>
      <c r="H917" s="325"/>
      <c r="I917" s="325"/>
      <c r="J917" s="326"/>
      <c r="K917" s="291" t="s">
        <v>2007</v>
      </c>
    </row>
    <row r="918" spans="1:11" ht="12" customHeight="1">
      <c r="A918" s="212">
        <v>0</v>
      </c>
      <c r="B918" s="27">
        <v>1102087</v>
      </c>
      <c r="C918" s="324" t="s">
        <v>4585</v>
      </c>
      <c r="D918" s="325"/>
      <c r="E918" s="325"/>
      <c r="F918" s="325"/>
      <c r="G918" s="325"/>
      <c r="H918" s="325"/>
      <c r="I918" s="325"/>
      <c r="J918" s="326"/>
      <c r="K918" s="291" t="s">
        <v>2007</v>
      </c>
    </row>
    <row r="919" spans="1:11" ht="12" customHeight="1">
      <c r="A919" s="212">
        <v>0</v>
      </c>
      <c r="B919" s="27">
        <v>1114298</v>
      </c>
      <c r="C919" s="324" t="s">
        <v>4586</v>
      </c>
      <c r="D919" s="325"/>
      <c r="E919" s="325"/>
      <c r="F919" s="325"/>
      <c r="G919" s="325"/>
      <c r="H919" s="325"/>
      <c r="I919" s="325"/>
      <c r="J919" s="326"/>
      <c r="K919" s="291" t="s">
        <v>2007</v>
      </c>
    </row>
    <row r="920" spans="1:11">
      <c r="A920" s="212">
        <v>0</v>
      </c>
      <c r="B920" s="27">
        <v>2923</v>
      </c>
      <c r="C920" s="324" t="s">
        <v>4307</v>
      </c>
      <c r="D920" s="325"/>
      <c r="E920" s="325"/>
      <c r="F920" s="325"/>
      <c r="G920" s="325"/>
      <c r="H920" s="325"/>
      <c r="I920" s="325"/>
      <c r="J920" s="326"/>
      <c r="K920" s="291" t="s">
        <v>2007</v>
      </c>
    </row>
    <row r="921" spans="1:11">
      <c r="A921" s="212">
        <v>0</v>
      </c>
      <c r="B921" s="27">
        <v>2949</v>
      </c>
      <c r="C921" s="324" t="s">
        <v>4308</v>
      </c>
      <c r="D921" s="325"/>
      <c r="E921" s="325"/>
      <c r="F921" s="325"/>
      <c r="G921" s="325"/>
      <c r="H921" s="325"/>
      <c r="I921" s="325"/>
      <c r="J921" s="326"/>
      <c r="K921" s="291" t="s">
        <v>2007</v>
      </c>
    </row>
    <row r="922" spans="1:11">
      <c r="A922" s="212">
        <v>0</v>
      </c>
      <c r="B922" s="27">
        <v>10934</v>
      </c>
      <c r="C922" s="324" t="s">
        <v>4309</v>
      </c>
      <c r="D922" s="325"/>
      <c r="E922" s="325"/>
      <c r="F922" s="325"/>
      <c r="G922" s="325"/>
      <c r="H922" s="325"/>
      <c r="I922" s="325"/>
      <c r="J922" s="326"/>
      <c r="K922" s="291" t="s">
        <v>2007</v>
      </c>
    </row>
    <row r="923" spans="1:11">
      <c r="A923" s="212">
        <v>0</v>
      </c>
      <c r="B923" s="27">
        <v>15511</v>
      </c>
      <c r="C923" s="324" t="s">
        <v>4310</v>
      </c>
      <c r="D923" s="325"/>
      <c r="E923" s="325"/>
      <c r="F923" s="325"/>
      <c r="G923" s="325"/>
      <c r="H923" s="325"/>
      <c r="I923" s="325"/>
      <c r="J923" s="326"/>
      <c r="K923" s="291" t="s">
        <v>2007</v>
      </c>
    </row>
    <row r="924" spans="1:11">
      <c r="A924" s="212">
        <v>0</v>
      </c>
      <c r="B924" s="27">
        <v>22046</v>
      </c>
      <c r="C924" s="324" t="s">
        <v>4311</v>
      </c>
      <c r="D924" s="325"/>
      <c r="E924" s="325"/>
      <c r="F924" s="325"/>
      <c r="G924" s="325"/>
      <c r="H924" s="325"/>
      <c r="I924" s="325"/>
      <c r="J924" s="326"/>
      <c r="K924" s="291" t="s">
        <v>2007</v>
      </c>
    </row>
    <row r="925" spans="1:11">
      <c r="A925" s="212">
        <v>0</v>
      </c>
      <c r="B925" s="27">
        <v>22137</v>
      </c>
      <c r="C925" s="324" t="s">
        <v>4312</v>
      </c>
      <c r="D925" s="325"/>
      <c r="E925" s="325"/>
      <c r="F925" s="325"/>
      <c r="G925" s="325"/>
      <c r="H925" s="325"/>
      <c r="I925" s="325"/>
      <c r="J925" s="326"/>
      <c r="K925" s="291" t="s">
        <v>2007</v>
      </c>
    </row>
    <row r="926" spans="1:11">
      <c r="A926" s="212">
        <v>0</v>
      </c>
      <c r="B926" s="27">
        <v>22160</v>
      </c>
      <c r="C926" s="324" t="s">
        <v>4313</v>
      </c>
      <c r="D926" s="325"/>
      <c r="E926" s="325"/>
      <c r="F926" s="325"/>
      <c r="G926" s="325"/>
      <c r="H926" s="325"/>
      <c r="I926" s="325"/>
      <c r="J926" s="326"/>
      <c r="K926" s="291" t="s">
        <v>2007</v>
      </c>
    </row>
    <row r="927" spans="1:11">
      <c r="A927" s="212">
        <v>0</v>
      </c>
      <c r="B927" s="27">
        <v>23804</v>
      </c>
      <c r="C927" s="324" t="s">
        <v>4314</v>
      </c>
      <c r="D927" s="325"/>
      <c r="E927" s="325"/>
      <c r="F927" s="325"/>
      <c r="G927" s="325"/>
      <c r="H927" s="325"/>
      <c r="I927" s="325"/>
      <c r="J927" s="326"/>
      <c r="K927" s="291" t="s">
        <v>2007</v>
      </c>
    </row>
    <row r="928" spans="1:11">
      <c r="A928" s="212">
        <v>0</v>
      </c>
      <c r="B928" s="27">
        <v>24471</v>
      </c>
      <c r="C928" s="324" t="s">
        <v>4315</v>
      </c>
      <c r="D928" s="325"/>
      <c r="E928" s="325"/>
      <c r="F928" s="325"/>
      <c r="G928" s="325"/>
      <c r="H928" s="325"/>
      <c r="I928" s="325"/>
      <c r="J928" s="326"/>
      <c r="K928" s="291" t="s">
        <v>2007</v>
      </c>
    </row>
    <row r="929" spans="1:11">
      <c r="A929" s="212">
        <v>0</v>
      </c>
      <c r="B929" s="27">
        <v>24521</v>
      </c>
      <c r="C929" s="324" t="s">
        <v>4316</v>
      </c>
      <c r="D929" s="325"/>
      <c r="E929" s="325"/>
      <c r="F929" s="325"/>
      <c r="G929" s="325"/>
      <c r="H929" s="325"/>
      <c r="I929" s="325"/>
      <c r="J929" s="326"/>
      <c r="K929" s="291" t="s">
        <v>2007</v>
      </c>
    </row>
    <row r="930" spans="1:11">
      <c r="A930" s="212">
        <v>0</v>
      </c>
      <c r="B930" s="27">
        <v>24554</v>
      </c>
      <c r="C930" s="324" t="s">
        <v>4317</v>
      </c>
      <c r="D930" s="325"/>
      <c r="E930" s="325"/>
      <c r="F930" s="325"/>
      <c r="G930" s="325"/>
      <c r="H930" s="325"/>
      <c r="I930" s="325"/>
      <c r="J930" s="326"/>
      <c r="K930" s="291" t="s">
        <v>2007</v>
      </c>
    </row>
    <row r="931" spans="1:11">
      <c r="A931" s="212">
        <v>0</v>
      </c>
      <c r="B931" s="27">
        <v>24562</v>
      </c>
      <c r="C931" s="324" t="s">
        <v>4318</v>
      </c>
      <c r="D931" s="325"/>
      <c r="E931" s="325"/>
      <c r="F931" s="325"/>
      <c r="G931" s="325"/>
      <c r="H931" s="325"/>
      <c r="I931" s="325"/>
      <c r="J931" s="326"/>
      <c r="K931" s="291" t="s">
        <v>2007</v>
      </c>
    </row>
    <row r="932" spans="1:11">
      <c r="A932" s="212">
        <v>0</v>
      </c>
      <c r="B932" s="27">
        <v>52183</v>
      </c>
      <c r="C932" s="324" t="s">
        <v>4319</v>
      </c>
      <c r="D932" s="325"/>
      <c r="E932" s="325"/>
      <c r="F932" s="325"/>
      <c r="G932" s="325"/>
      <c r="H932" s="325"/>
      <c r="I932" s="325"/>
      <c r="J932" s="326"/>
      <c r="K932" s="291" t="s">
        <v>2007</v>
      </c>
    </row>
    <row r="933" spans="1:11">
      <c r="A933" s="212">
        <v>0</v>
      </c>
      <c r="B933" s="27">
        <v>59295</v>
      </c>
      <c r="C933" s="324" t="s">
        <v>4320</v>
      </c>
      <c r="D933" s="325"/>
      <c r="E933" s="325"/>
      <c r="F933" s="325"/>
      <c r="G933" s="325"/>
      <c r="H933" s="325"/>
      <c r="I933" s="325"/>
      <c r="J933" s="326"/>
      <c r="K933" s="291" t="s">
        <v>2007</v>
      </c>
    </row>
    <row r="934" spans="1:11">
      <c r="A934" s="212">
        <v>0</v>
      </c>
      <c r="B934" s="27">
        <v>78360</v>
      </c>
      <c r="C934" s="324" t="s">
        <v>4321</v>
      </c>
      <c r="D934" s="325"/>
      <c r="E934" s="325"/>
      <c r="F934" s="325"/>
      <c r="G934" s="325"/>
      <c r="H934" s="325"/>
      <c r="I934" s="325"/>
      <c r="J934" s="326"/>
      <c r="K934" s="291" t="s">
        <v>2007</v>
      </c>
    </row>
    <row r="935" spans="1:11">
      <c r="A935" s="212">
        <v>0</v>
      </c>
      <c r="B935" s="27">
        <v>80457</v>
      </c>
      <c r="C935" s="324" t="s">
        <v>4322</v>
      </c>
      <c r="D935" s="325"/>
      <c r="E935" s="325"/>
      <c r="F935" s="325"/>
      <c r="G935" s="325"/>
      <c r="H935" s="325"/>
      <c r="I935" s="325"/>
      <c r="J935" s="326"/>
      <c r="K935" s="291" t="s">
        <v>2007</v>
      </c>
    </row>
    <row r="936" spans="1:11">
      <c r="A936" s="212">
        <v>0</v>
      </c>
      <c r="B936" s="27">
        <v>81810</v>
      </c>
      <c r="C936" s="324" t="s">
        <v>4323</v>
      </c>
      <c r="D936" s="325"/>
      <c r="E936" s="325"/>
      <c r="F936" s="325"/>
      <c r="G936" s="325"/>
      <c r="H936" s="325"/>
      <c r="I936" s="325"/>
      <c r="J936" s="326"/>
      <c r="K936" s="291" t="s">
        <v>2007</v>
      </c>
    </row>
    <row r="937" spans="1:11">
      <c r="A937" s="212">
        <v>0</v>
      </c>
      <c r="B937" s="27">
        <v>83113</v>
      </c>
      <c r="C937" s="324" t="s">
        <v>4324</v>
      </c>
      <c r="D937" s="325"/>
      <c r="E937" s="325"/>
      <c r="F937" s="325"/>
      <c r="G937" s="325"/>
      <c r="H937" s="325"/>
      <c r="I937" s="325"/>
      <c r="J937" s="326"/>
      <c r="K937" s="291" t="s">
        <v>2007</v>
      </c>
    </row>
    <row r="938" spans="1:11">
      <c r="A938" s="212">
        <v>0</v>
      </c>
      <c r="B938" s="27">
        <v>83394</v>
      </c>
      <c r="C938" s="324" t="s">
        <v>4325</v>
      </c>
      <c r="D938" s="325"/>
      <c r="E938" s="325"/>
      <c r="F938" s="325"/>
      <c r="G938" s="325"/>
      <c r="H938" s="325"/>
      <c r="I938" s="325"/>
      <c r="J938" s="326"/>
      <c r="K938" s="291" t="s">
        <v>2007</v>
      </c>
    </row>
    <row r="939" spans="1:11">
      <c r="A939" s="212">
        <v>0</v>
      </c>
      <c r="B939" s="27">
        <v>84764</v>
      </c>
      <c r="C939" s="324" t="s">
        <v>4326</v>
      </c>
      <c r="D939" s="325"/>
      <c r="E939" s="325"/>
      <c r="F939" s="325"/>
      <c r="G939" s="325"/>
      <c r="H939" s="325"/>
      <c r="I939" s="325"/>
      <c r="J939" s="326"/>
      <c r="K939" s="291" t="s">
        <v>2007</v>
      </c>
    </row>
    <row r="940" spans="1:11">
      <c r="A940" s="212">
        <v>0</v>
      </c>
      <c r="B940" s="27">
        <v>84871</v>
      </c>
      <c r="C940" s="324" t="s">
        <v>4327</v>
      </c>
      <c r="D940" s="325"/>
      <c r="E940" s="325"/>
      <c r="F940" s="325"/>
      <c r="G940" s="325"/>
      <c r="H940" s="325"/>
      <c r="I940" s="325"/>
      <c r="J940" s="326"/>
      <c r="K940" s="291" t="s">
        <v>2007</v>
      </c>
    </row>
    <row r="941" spans="1:11">
      <c r="A941" s="212">
        <v>0</v>
      </c>
      <c r="B941" s="27">
        <v>85373</v>
      </c>
      <c r="C941" s="324" t="s">
        <v>4328</v>
      </c>
      <c r="D941" s="325"/>
      <c r="E941" s="325"/>
      <c r="F941" s="325"/>
      <c r="G941" s="325"/>
      <c r="H941" s="325"/>
      <c r="I941" s="325"/>
      <c r="J941" s="326"/>
      <c r="K941" s="291" t="s">
        <v>2007</v>
      </c>
    </row>
    <row r="942" spans="1:11">
      <c r="A942" s="212">
        <v>0</v>
      </c>
      <c r="B942" s="27">
        <v>94979</v>
      </c>
      <c r="C942" s="324" t="s">
        <v>4329</v>
      </c>
      <c r="D942" s="325"/>
      <c r="E942" s="325"/>
      <c r="F942" s="325"/>
      <c r="G942" s="325"/>
      <c r="H942" s="325"/>
      <c r="I942" s="325"/>
      <c r="J942" s="326"/>
      <c r="K942" s="291" t="s">
        <v>2007</v>
      </c>
    </row>
    <row r="943" spans="1:11">
      <c r="A943" s="212">
        <v>0</v>
      </c>
      <c r="B943" s="27">
        <v>95000</v>
      </c>
      <c r="C943" s="324" t="s">
        <v>4330</v>
      </c>
      <c r="D943" s="325"/>
      <c r="E943" s="325"/>
      <c r="F943" s="325"/>
      <c r="G943" s="325"/>
      <c r="H943" s="325"/>
      <c r="I943" s="325"/>
      <c r="J943" s="326"/>
      <c r="K943" s="291" t="s">
        <v>2007</v>
      </c>
    </row>
    <row r="944" spans="1:11">
      <c r="A944" s="212">
        <v>0</v>
      </c>
      <c r="B944" s="27">
        <v>95851</v>
      </c>
      <c r="C944" s="324" t="s">
        <v>4331</v>
      </c>
      <c r="D944" s="325"/>
      <c r="E944" s="325"/>
      <c r="F944" s="325"/>
      <c r="G944" s="325"/>
      <c r="H944" s="325"/>
      <c r="I944" s="325"/>
      <c r="J944" s="326"/>
      <c r="K944" s="291" t="s">
        <v>2007</v>
      </c>
    </row>
    <row r="945" spans="1:11">
      <c r="A945" s="212">
        <v>0</v>
      </c>
      <c r="B945" s="27">
        <v>96750</v>
      </c>
      <c r="C945" s="324" t="s">
        <v>4332</v>
      </c>
      <c r="D945" s="325"/>
      <c r="E945" s="325"/>
      <c r="F945" s="325"/>
      <c r="G945" s="325"/>
      <c r="H945" s="325"/>
      <c r="I945" s="325"/>
      <c r="J945" s="326"/>
      <c r="K945" s="291" t="s">
        <v>2007</v>
      </c>
    </row>
    <row r="946" spans="1:11">
      <c r="A946" s="212">
        <v>0</v>
      </c>
      <c r="B946" s="27">
        <v>96883</v>
      </c>
      <c r="C946" s="324" t="s">
        <v>4333</v>
      </c>
      <c r="D946" s="325"/>
      <c r="E946" s="325"/>
      <c r="F946" s="325"/>
      <c r="G946" s="325"/>
      <c r="H946" s="325"/>
      <c r="I946" s="325"/>
      <c r="J946" s="326"/>
      <c r="K946" s="291" t="s">
        <v>2007</v>
      </c>
    </row>
    <row r="947" spans="1:11">
      <c r="A947" s="212">
        <v>0</v>
      </c>
      <c r="B947" s="27">
        <v>121327</v>
      </c>
      <c r="C947" s="324" t="s">
        <v>4334</v>
      </c>
      <c r="D947" s="325"/>
      <c r="E947" s="325"/>
      <c r="F947" s="325"/>
      <c r="G947" s="325"/>
      <c r="H947" s="325"/>
      <c r="I947" s="325"/>
      <c r="J947" s="326"/>
      <c r="K947" s="291" t="s">
        <v>2007</v>
      </c>
    </row>
    <row r="948" spans="1:11">
      <c r="A948" s="212">
        <v>0</v>
      </c>
      <c r="B948" s="27">
        <v>158808</v>
      </c>
      <c r="C948" s="324" t="s">
        <v>4335</v>
      </c>
      <c r="D948" s="325"/>
      <c r="E948" s="325"/>
      <c r="F948" s="325"/>
      <c r="G948" s="325"/>
      <c r="H948" s="325"/>
      <c r="I948" s="325"/>
      <c r="J948" s="326"/>
      <c r="K948" s="291" t="s">
        <v>2007</v>
      </c>
    </row>
    <row r="949" spans="1:11">
      <c r="A949" s="212">
        <v>0</v>
      </c>
      <c r="B949" s="27">
        <v>158824</v>
      </c>
      <c r="C949" s="324" t="s">
        <v>4336</v>
      </c>
      <c r="D949" s="325"/>
      <c r="E949" s="325"/>
      <c r="F949" s="325"/>
      <c r="G949" s="325"/>
      <c r="H949" s="325"/>
      <c r="I949" s="325"/>
      <c r="J949" s="326"/>
      <c r="K949" s="291" t="s">
        <v>2007</v>
      </c>
    </row>
    <row r="950" spans="1:11">
      <c r="A950" s="212">
        <v>0</v>
      </c>
      <c r="B950" s="27">
        <v>148239</v>
      </c>
      <c r="C950" s="324" t="s">
        <v>4337</v>
      </c>
      <c r="D950" s="325"/>
      <c r="E950" s="325"/>
      <c r="F950" s="325"/>
      <c r="G950" s="325"/>
      <c r="H950" s="325"/>
      <c r="I950" s="325"/>
      <c r="J950" s="326"/>
      <c r="K950" s="291" t="s">
        <v>2007</v>
      </c>
    </row>
    <row r="951" spans="1:11">
      <c r="A951" s="212">
        <v>0</v>
      </c>
      <c r="B951" s="27">
        <v>148270</v>
      </c>
      <c r="C951" s="324" t="s">
        <v>4338</v>
      </c>
      <c r="D951" s="325"/>
      <c r="E951" s="325"/>
      <c r="F951" s="325"/>
      <c r="G951" s="325"/>
      <c r="H951" s="325"/>
      <c r="I951" s="325"/>
      <c r="J951" s="326"/>
      <c r="K951" s="291" t="s">
        <v>2007</v>
      </c>
    </row>
    <row r="952" spans="1:11">
      <c r="A952" s="212">
        <v>0</v>
      </c>
      <c r="B952" s="27">
        <v>148528</v>
      </c>
      <c r="C952" s="324" t="s">
        <v>4339</v>
      </c>
      <c r="D952" s="325"/>
      <c r="E952" s="325"/>
      <c r="F952" s="325"/>
      <c r="G952" s="325"/>
      <c r="H952" s="325"/>
      <c r="I952" s="325"/>
      <c r="J952" s="326"/>
      <c r="K952" s="291" t="s">
        <v>2007</v>
      </c>
    </row>
    <row r="953" spans="1:11">
      <c r="A953" s="212">
        <v>0</v>
      </c>
      <c r="B953" s="27">
        <v>157362</v>
      </c>
      <c r="C953" s="324" t="s">
        <v>4340</v>
      </c>
      <c r="D953" s="325"/>
      <c r="E953" s="325"/>
      <c r="F953" s="325"/>
      <c r="G953" s="325"/>
      <c r="H953" s="325"/>
      <c r="I953" s="325"/>
      <c r="J953" s="326"/>
      <c r="K953" s="291" t="s">
        <v>2007</v>
      </c>
    </row>
    <row r="954" spans="1:11">
      <c r="A954" s="212">
        <v>0</v>
      </c>
      <c r="B954" s="27">
        <v>171496</v>
      </c>
      <c r="C954" s="324" t="s">
        <v>4341</v>
      </c>
      <c r="D954" s="325"/>
      <c r="E954" s="325"/>
      <c r="F954" s="325"/>
      <c r="G954" s="325"/>
      <c r="H954" s="325"/>
      <c r="I954" s="325"/>
      <c r="J954" s="326"/>
      <c r="K954" s="291" t="s">
        <v>2007</v>
      </c>
    </row>
    <row r="955" spans="1:11">
      <c r="A955" s="212">
        <v>0</v>
      </c>
      <c r="B955" s="27">
        <v>206151</v>
      </c>
      <c r="C955" s="324" t="s">
        <v>4342</v>
      </c>
      <c r="D955" s="325"/>
      <c r="E955" s="325"/>
      <c r="F955" s="325"/>
      <c r="G955" s="325"/>
      <c r="H955" s="325"/>
      <c r="I955" s="325"/>
      <c r="J955" s="326"/>
      <c r="K955" s="291" t="s">
        <v>2007</v>
      </c>
    </row>
    <row r="956" spans="1:11" ht="12.5" thickBot="1">
      <c r="A956" s="212">
        <v>0</v>
      </c>
      <c r="B956" s="27">
        <v>215053</v>
      </c>
      <c r="C956" s="324" t="s">
        <v>4343</v>
      </c>
      <c r="D956" s="325"/>
      <c r="E956" s="325"/>
      <c r="F956" s="325"/>
      <c r="G956" s="325"/>
      <c r="H956" s="325"/>
      <c r="I956" s="325"/>
      <c r="J956" s="326"/>
      <c r="K956" s="291" t="s">
        <v>2007</v>
      </c>
    </row>
    <row r="957" spans="1:11" ht="12" customHeight="1">
      <c r="A957" s="249"/>
      <c r="B957" s="327" t="s">
        <v>706</v>
      </c>
      <c r="C957" s="327"/>
      <c r="D957" s="327"/>
      <c r="E957" s="327"/>
      <c r="F957" s="327"/>
      <c r="G957" s="327"/>
      <c r="H957" s="327"/>
      <c r="I957" s="327"/>
      <c r="J957" s="327"/>
      <c r="K957" s="328"/>
    </row>
    <row r="958" spans="1:11">
      <c r="A958" s="212">
        <v>0</v>
      </c>
      <c r="B958" s="27">
        <v>15206</v>
      </c>
      <c r="C958" s="324" t="s">
        <v>4799</v>
      </c>
      <c r="D958" s="325"/>
      <c r="E958" s="325"/>
      <c r="F958" s="325"/>
      <c r="G958" s="325"/>
      <c r="H958" s="325"/>
      <c r="I958" s="325"/>
      <c r="J958" s="326"/>
      <c r="K958" s="291" t="s">
        <v>2007</v>
      </c>
    </row>
    <row r="959" spans="1:11">
      <c r="A959" s="212">
        <v>0</v>
      </c>
      <c r="B959" s="27">
        <v>17376</v>
      </c>
      <c r="C959" s="324" t="s">
        <v>4345</v>
      </c>
      <c r="D959" s="325"/>
      <c r="E959" s="325"/>
      <c r="F959" s="325"/>
      <c r="G959" s="325"/>
      <c r="H959" s="325"/>
      <c r="I959" s="325"/>
      <c r="J959" s="326"/>
      <c r="K959" s="291" t="s">
        <v>2007</v>
      </c>
    </row>
    <row r="960" spans="1:11">
      <c r="A960" s="212">
        <v>0</v>
      </c>
      <c r="B960" s="27">
        <v>17384</v>
      </c>
      <c r="C960" s="324" t="s">
        <v>4346</v>
      </c>
      <c r="D960" s="325"/>
      <c r="E960" s="325"/>
      <c r="F960" s="325"/>
      <c r="G960" s="325"/>
      <c r="H960" s="325"/>
      <c r="I960" s="325"/>
      <c r="J960" s="326"/>
      <c r="K960" s="291" t="s">
        <v>2007</v>
      </c>
    </row>
    <row r="961" spans="1:11">
      <c r="A961" s="212">
        <v>0</v>
      </c>
      <c r="B961" s="27">
        <v>20677</v>
      </c>
      <c r="C961" s="324" t="s">
        <v>4348</v>
      </c>
      <c r="D961" s="325"/>
      <c r="E961" s="325"/>
      <c r="F961" s="325"/>
      <c r="G961" s="325"/>
      <c r="H961" s="325"/>
      <c r="I961" s="325"/>
      <c r="J961" s="326"/>
      <c r="K961" s="291" t="s">
        <v>2007</v>
      </c>
    </row>
    <row r="962" spans="1:11">
      <c r="A962" s="212">
        <v>0</v>
      </c>
      <c r="B962" s="27">
        <v>23085</v>
      </c>
      <c r="C962" s="324" t="s">
        <v>4349</v>
      </c>
      <c r="D962" s="325"/>
      <c r="E962" s="325"/>
      <c r="F962" s="325"/>
      <c r="G962" s="325"/>
      <c r="H962" s="325"/>
      <c r="I962" s="325"/>
      <c r="J962" s="326"/>
      <c r="K962" s="291" t="s">
        <v>2007</v>
      </c>
    </row>
    <row r="963" spans="1:11">
      <c r="A963" s="212">
        <v>0</v>
      </c>
      <c r="B963" s="27">
        <v>25890</v>
      </c>
      <c r="C963" s="324" t="s">
        <v>4350</v>
      </c>
      <c r="D963" s="325"/>
      <c r="E963" s="325"/>
      <c r="F963" s="325"/>
      <c r="G963" s="325"/>
      <c r="H963" s="325"/>
      <c r="I963" s="325"/>
      <c r="J963" s="326"/>
      <c r="K963" s="291" t="s">
        <v>2007</v>
      </c>
    </row>
    <row r="964" spans="1:11">
      <c r="A964" s="212">
        <v>0</v>
      </c>
      <c r="B964" s="27">
        <v>62075</v>
      </c>
      <c r="C964" s="324" t="s">
        <v>4351</v>
      </c>
      <c r="D964" s="325"/>
      <c r="E964" s="325"/>
      <c r="F964" s="325"/>
      <c r="G964" s="325"/>
      <c r="H964" s="325"/>
      <c r="I964" s="325"/>
      <c r="J964" s="326"/>
      <c r="K964" s="291" t="s">
        <v>2007</v>
      </c>
    </row>
    <row r="965" spans="1:11">
      <c r="A965" s="212">
        <v>0</v>
      </c>
      <c r="B965" s="27">
        <v>88484</v>
      </c>
      <c r="C965" s="324" t="s">
        <v>4352</v>
      </c>
      <c r="D965" s="325"/>
      <c r="E965" s="325"/>
      <c r="F965" s="325"/>
      <c r="G965" s="325"/>
      <c r="H965" s="325"/>
      <c r="I965" s="325"/>
      <c r="J965" s="326"/>
      <c r="K965" s="291" t="s">
        <v>2007</v>
      </c>
    </row>
    <row r="966" spans="1:11">
      <c r="A966" s="212">
        <v>0</v>
      </c>
      <c r="B966" s="27">
        <v>120717</v>
      </c>
      <c r="C966" s="324" t="s">
        <v>4353</v>
      </c>
      <c r="D966" s="325"/>
      <c r="E966" s="325"/>
      <c r="F966" s="325"/>
      <c r="G966" s="325"/>
      <c r="H966" s="325"/>
      <c r="I966" s="325"/>
      <c r="J966" s="326"/>
      <c r="K966" s="291" t="s">
        <v>2007</v>
      </c>
    </row>
    <row r="967" spans="1:11">
      <c r="A967" s="212">
        <v>0</v>
      </c>
      <c r="B967" s="27">
        <v>120725</v>
      </c>
      <c r="C967" s="324" t="s">
        <v>4354</v>
      </c>
      <c r="D967" s="325"/>
      <c r="E967" s="325"/>
      <c r="F967" s="325"/>
      <c r="G967" s="325"/>
      <c r="H967" s="325"/>
      <c r="I967" s="325"/>
      <c r="J967" s="326"/>
      <c r="K967" s="291" t="s">
        <v>2007</v>
      </c>
    </row>
    <row r="968" spans="1:11">
      <c r="A968" s="212">
        <v>0</v>
      </c>
      <c r="B968" s="27">
        <v>120733</v>
      </c>
      <c r="C968" s="324" t="s">
        <v>4355</v>
      </c>
      <c r="D968" s="325"/>
      <c r="E968" s="325"/>
      <c r="F968" s="325"/>
      <c r="G968" s="325"/>
      <c r="H968" s="325"/>
      <c r="I968" s="325"/>
      <c r="J968" s="326"/>
      <c r="K968" s="291" t="s">
        <v>2007</v>
      </c>
    </row>
    <row r="969" spans="1:11">
      <c r="A969" s="212">
        <v>0</v>
      </c>
      <c r="B969" s="27">
        <v>120808</v>
      </c>
      <c r="C969" s="324" t="s">
        <v>4356</v>
      </c>
      <c r="D969" s="325"/>
      <c r="E969" s="325"/>
      <c r="F969" s="325"/>
      <c r="G969" s="325"/>
      <c r="H969" s="325"/>
      <c r="I969" s="325"/>
      <c r="J969" s="326"/>
      <c r="K969" s="291" t="s">
        <v>2007</v>
      </c>
    </row>
    <row r="970" spans="1:11">
      <c r="A970" s="212">
        <v>0</v>
      </c>
      <c r="B970" s="27">
        <v>120816</v>
      </c>
      <c r="C970" s="324" t="s">
        <v>4357</v>
      </c>
      <c r="D970" s="325"/>
      <c r="E970" s="325"/>
      <c r="F970" s="325"/>
      <c r="G970" s="325"/>
      <c r="H970" s="325"/>
      <c r="I970" s="325"/>
      <c r="J970" s="326"/>
      <c r="K970" s="291" t="s">
        <v>2007</v>
      </c>
    </row>
    <row r="971" spans="1:11">
      <c r="A971" s="212">
        <v>0</v>
      </c>
      <c r="B971" s="27">
        <v>122481</v>
      </c>
      <c r="C971" s="324" t="s">
        <v>4603</v>
      </c>
      <c r="D971" s="325"/>
      <c r="E971" s="325"/>
      <c r="F971" s="325"/>
      <c r="G971" s="325"/>
      <c r="H971" s="325"/>
      <c r="I971" s="325"/>
      <c r="J971" s="326"/>
      <c r="K971" s="291" t="s">
        <v>2007</v>
      </c>
    </row>
    <row r="972" spans="1:11">
      <c r="A972" s="212">
        <v>0</v>
      </c>
      <c r="B972" s="27">
        <v>187708</v>
      </c>
      <c r="C972" s="324" t="s">
        <v>4358</v>
      </c>
      <c r="D972" s="325"/>
      <c r="E972" s="325"/>
      <c r="F972" s="325"/>
      <c r="G972" s="325"/>
      <c r="H972" s="325"/>
      <c r="I972" s="325"/>
      <c r="J972" s="326"/>
      <c r="K972" s="291" t="s">
        <v>2007</v>
      </c>
    </row>
    <row r="973" spans="1:11">
      <c r="A973" s="212">
        <v>0</v>
      </c>
      <c r="B973" s="27">
        <v>14233</v>
      </c>
      <c r="C973" s="324" t="s">
        <v>4359</v>
      </c>
      <c r="D973" s="325"/>
      <c r="E973" s="325"/>
      <c r="F973" s="325"/>
      <c r="G973" s="325"/>
      <c r="H973" s="325"/>
      <c r="I973" s="325"/>
      <c r="J973" s="326"/>
      <c r="K973" s="291" t="s">
        <v>2007</v>
      </c>
    </row>
    <row r="974" spans="1:11">
      <c r="A974" s="212">
        <v>0</v>
      </c>
      <c r="B974" s="27">
        <v>18937</v>
      </c>
      <c r="C974" s="324" t="s">
        <v>4360</v>
      </c>
      <c r="D974" s="325"/>
      <c r="E974" s="325"/>
      <c r="F974" s="325"/>
      <c r="G974" s="325"/>
      <c r="H974" s="325"/>
      <c r="I974" s="325"/>
      <c r="J974" s="326"/>
      <c r="K974" s="291" t="s">
        <v>2007</v>
      </c>
    </row>
    <row r="975" spans="1:11">
      <c r="A975" s="212">
        <v>0</v>
      </c>
      <c r="B975" s="27">
        <v>19018</v>
      </c>
      <c r="C975" s="324" t="s">
        <v>4361</v>
      </c>
      <c r="D975" s="325"/>
      <c r="E975" s="325"/>
      <c r="F975" s="325"/>
      <c r="G975" s="325"/>
      <c r="H975" s="325"/>
      <c r="I975" s="325"/>
      <c r="J975" s="326"/>
      <c r="K975" s="291" t="s">
        <v>2007</v>
      </c>
    </row>
    <row r="976" spans="1:11">
      <c r="A976" s="212">
        <v>0</v>
      </c>
      <c r="B976" s="27">
        <v>19026</v>
      </c>
      <c r="C976" s="324" t="s">
        <v>4362</v>
      </c>
      <c r="D976" s="325"/>
      <c r="E976" s="325"/>
      <c r="F976" s="325"/>
      <c r="G976" s="325"/>
      <c r="H976" s="325"/>
      <c r="I976" s="325"/>
      <c r="J976" s="326"/>
      <c r="K976" s="291" t="s">
        <v>2007</v>
      </c>
    </row>
    <row r="977" spans="1:11">
      <c r="A977" s="212">
        <v>0</v>
      </c>
      <c r="B977" s="27">
        <v>47530</v>
      </c>
      <c r="C977" s="324" t="s">
        <v>4363</v>
      </c>
      <c r="D977" s="325"/>
      <c r="E977" s="325"/>
      <c r="F977" s="325"/>
      <c r="G977" s="325"/>
      <c r="H977" s="325"/>
      <c r="I977" s="325"/>
      <c r="J977" s="326"/>
      <c r="K977" s="291" t="s">
        <v>2007</v>
      </c>
    </row>
    <row r="978" spans="1:11">
      <c r="A978" s="212">
        <v>0</v>
      </c>
      <c r="B978" s="27">
        <v>72769</v>
      </c>
      <c r="C978" s="324" t="s">
        <v>4364</v>
      </c>
      <c r="D978" s="325"/>
      <c r="E978" s="325"/>
      <c r="F978" s="325"/>
      <c r="G978" s="325"/>
      <c r="H978" s="325"/>
      <c r="I978" s="325"/>
      <c r="J978" s="326"/>
      <c r="K978" s="291" t="s">
        <v>2007</v>
      </c>
    </row>
    <row r="979" spans="1:11">
      <c r="A979" s="212">
        <v>0</v>
      </c>
      <c r="B979" s="27">
        <v>3525</v>
      </c>
      <c r="C979" s="324" t="s">
        <v>4365</v>
      </c>
      <c r="D979" s="325"/>
      <c r="E979" s="325"/>
      <c r="F979" s="325"/>
      <c r="G979" s="325"/>
      <c r="H979" s="325"/>
      <c r="I979" s="325"/>
      <c r="J979" s="326"/>
      <c r="K979" s="291" t="s">
        <v>2007</v>
      </c>
    </row>
    <row r="980" spans="1:11">
      <c r="A980" s="212">
        <v>0</v>
      </c>
      <c r="B980" s="27">
        <v>9472</v>
      </c>
      <c r="C980" s="324" t="s">
        <v>4366</v>
      </c>
      <c r="D980" s="325"/>
      <c r="E980" s="325"/>
      <c r="F980" s="325"/>
      <c r="G980" s="325"/>
      <c r="H980" s="325"/>
      <c r="I980" s="325"/>
      <c r="J980" s="326"/>
      <c r="K980" s="291" t="s">
        <v>2007</v>
      </c>
    </row>
    <row r="981" spans="1:11">
      <c r="A981" s="212">
        <v>0</v>
      </c>
      <c r="B981" s="27">
        <v>14373</v>
      </c>
      <c r="C981" s="324" t="s">
        <v>4367</v>
      </c>
      <c r="D981" s="325"/>
      <c r="E981" s="325"/>
      <c r="F981" s="325"/>
      <c r="G981" s="325"/>
      <c r="H981" s="325"/>
      <c r="I981" s="325"/>
      <c r="J981" s="326"/>
      <c r="K981" s="291" t="s">
        <v>2007</v>
      </c>
    </row>
    <row r="982" spans="1:11">
      <c r="A982" s="212">
        <v>0</v>
      </c>
      <c r="B982" s="27">
        <v>19216</v>
      </c>
      <c r="C982" s="324" t="s">
        <v>4368</v>
      </c>
      <c r="D982" s="325"/>
      <c r="E982" s="325"/>
      <c r="F982" s="325"/>
      <c r="G982" s="325"/>
      <c r="H982" s="325"/>
      <c r="I982" s="325"/>
      <c r="J982" s="326"/>
      <c r="K982" s="291" t="s">
        <v>2007</v>
      </c>
    </row>
    <row r="983" spans="1:11">
      <c r="A983" s="212">
        <v>0</v>
      </c>
      <c r="B983" s="27">
        <v>19224</v>
      </c>
      <c r="C983" s="324" t="s">
        <v>4369</v>
      </c>
      <c r="D983" s="325"/>
      <c r="E983" s="325"/>
      <c r="F983" s="325"/>
      <c r="G983" s="325"/>
      <c r="H983" s="325"/>
      <c r="I983" s="325"/>
      <c r="J983" s="326"/>
      <c r="K983" s="291" t="s">
        <v>2007</v>
      </c>
    </row>
    <row r="984" spans="1:11">
      <c r="A984" s="212">
        <v>0</v>
      </c>
      <c r="B984" s="27">
        <v>31302</v>
      </c>
      <c r="C984" s="324" t="s">
        <v>4370</v>
      </c>
      <c r="D984" s="325"/>
      <c r="E984" s="325"/>
      <c r="F984" s="325"/>
      <c r="G984" s="325"/>
      <c r="H984" s="325"/>
      <c r="I984" s="325"/>
      <c r="J984" s="326"/>
      <c r="K984" s="291" t="s">
        <v>2007</v>
      </c>
    </row>
    <row r="985" spans="1:11">
      <c r="A985" s="212">
        <v>0</v>
      </c>
      <c r="B985" s="27">
        <v>46037</v>
      </c>
      <c r="C985" s="324" t="s">
        <v>4371</v>
      </c>
      <c r="D985" s="325"/>
      <c r="E985" s="325"/>
      <c r="F985" s="325"/>
      <c r="G985" s="325"/>
      <c r="H985" s="325"/>
      <c r="I985" s="325"/>
      <c r="J985" s="326"/>
      <c r="K985" s="291" t="s">
        <v>2007</v>
      </c>
    </row>
    <row r="986" spans="1:11">
      <c r="A986" s="212">
        <v>0</v>
      </c>
      <c r="B986" s="27">
        <v>181990</v>
      </c>
      <c r="C986" s="324" t="s">
        <v>4372</v>
      </c>
      <c r="D986" s="325"/>
      <c r="E986" s="325"/>
      <c r="F986" s="325"/>
      <c r="G986" s="325"/>
      <c r="H986" s="325"/>
      <c r="I986" s="325"/>
      <c r="J986" s="326"/>
      <c r="K986" s="291" t="s">
        <v>2007</v>
      </c>
    </row>
    <row r="987" spans="1:11">
      <c r="A987" s="212">
        <v>0</v>
      </c>
      <c r="B987" s="27">
        <v>3913</v>
      </c>
      <c r="C987" s="324" t="s">
        <v>4373</v>
      </c>
      <c r="D987" s="325"/>
      <c r="E987" s="325"/>
      <c r="F987" s="325"/>
      <c r="G987" s="325"/>
      <c r="H987" s="325"/>
      <c r="I987" s="325"/>
      <c r="J987" s="326"/>
      <c r="K987" s="291" t="s">
        <v>2007</v>
      </c>
    </row>
    <row r="988" spans="1:11">
      <c r="A988" s="212">
        <v>0</v>
      </c>
      <c r="B988" s="27">
        <v>12294</v>
      </c>
      <c r="C988" s="324" t="s">
        <v>4374</v>
      </c>
      <c r="D988" s="325"/>
      <c r="E988" s="325"/>
      <c r="F988" s="325"/>
      <c r="G988" s="325"/>
      <c r="H988" s="325"/>
      <c r="I988" s="325"/>
      <c r="J988" s="326"/>
      <c r="K988" s="291" t="s">
        <v>2007</v>
      </c>
    </row>
    <row r="989" spans="1:11">
      <c r="A989" s="212">
        <v>0</v>
      </c>
      <c r="B989" s="27">
        <v>12880</v>
      </c>
      <c r="C989" s="324" t="s">
        <v>4375</v>
      </c>
      <c r="D989" s="325"/>
      <c r="E989" s="325"/>
      <c r="F989" s="325"/>
      <c r="G989" s="325"/>
      <c r="H989" s="325"/>
      <c r="I989" s="325"/>
      <c r="J989" s="326"/>
      <c r="K989" s="291" t="s">
        <v>2007</v>
      </c>
    </row>
    <row r="990" spans="1:11">
      <c r="A990" s="212">
        <v>0</v>
      </c>
      <c r="B990" s="27">
        <v>173989</v>
      </c>
      <c r="C990" s="324" t="s">
        <v>4376</v>
      </c>
      <c r="D990" s="325"/>
      <c r="E990" s="325"/>
      <c r="F990" s="325"/>
      <c r="G990" s="325"/>
      <c r="H990" s="325"/>
      <c r="I990" s="325"/>
      <c r="J990" s="326"/>
      <c r="K990" s="291" t="s">
        <v>2007</v>
      </c>
    </row>
    <row r="991" spans="1:11">
      <c r="A991" s="212">
        <v>0</v>
      </c>
      <c r="B991" s="27">
        <v>177923</v>
      </c>
      <c r="C991" s="324" t="s">
        <v>4377</v>
      </c>
      <c r="D991" s="325"/>
      <c r="E991" s="325"/>
      <c r="F991" s="325"/>
      <c r="G991" s="325"/>
      <c r="H991" s="325"/>
      <c r="I991" s="325"/>
      <c r="J991" s="326"/>
      <c r="K991" s="291" t="s">
        <v>2007</v>
      </c>
    </row>
    <row r="992" spans="1:11">
      <c r="A992" s="212">
        <v>0</v>
      </c>
      <c r="B992" s="27">
        <v>16709</v>
      </c>
      <c r="C992" s="324" t="s">
        <v>4378</v>
      </c>
      <c r="D992" s="325"/>
      <c r="E992" s="325"/>
      <c r="F992" s="325"/>
      <c r="G992" s="325"/>
      <c r="H992" s="325"/>
      <c r="I992" s="325"/>
      <c r="J992" s="326"/>
      <c r="K992" s="291" t="s">
        <v>2007</v>
      </c>
    </row>
    <row r="993" spans="1:11">
      <c r="A993" s="212">
        <v>0</v>
      </c>
      <c r="B993" s="27">
        <v>19158</v>
      </c>
      <c r="C993" s="324" t="s">
        <v>4379</v>
      </c>
      <c r="D993" s="325"/>
      <c r="E993" s="325"/>
      <c r="F993" s="325"/>
      <c r="G993" s="325"/>
      <c r="H993" s="325"/>
      <c r="I993" s="325"/>
      <c r="J993" s="326"/>
      <c r="K993" s="291" t="s">
        <v>2007</v>
      </c>
    </row>
    <row r="994" spans="1:11">
      <c r="A994" s="212">
        <v>0</v>
      </c>
      <c r="B994" s="27">
        <v>22657</v>
      </c>
      <c r="C994" s="324" t="s">
        <v>4380</v>
      </c>
      <c r="D994" s="325"/>
      <c r="E994" s="325"/>
      <c r="F994" s="325"/>
      <c r="G994" s="325"/>
      <c r="H994" s="325"/>
      <c r="I994" s="325"/>
      <c r="J994" s="326"/>
      <c r="K994" s="291" t="s">
        <v>2007</v>
      </c>
    </row>
    <row r="995" spans="1:11">
      <c r="A995" s="212">
        <v>0</v>
      </c>
      <c r="B995" s="27">
        <v>24422</v>
      </c>
      <c r="C995" s="324" t="s">
        <v>4381</v>
      </c>
      <c r="D995" s="325"/>
      <c r="E995" s="325"/>
      <c r="F995" s="325"/>
      <c r="G995" s="325"/>
      <c r="H995" s="325"/>
      <c r="I995" s="325"/>
      <c r="J995" s="326"/>
      <c r="K995" s="291" t="s">
        <v>2007</v>
      </c>
    </row>
    <row r="996" spans="1:11" ht="21" customHeight="1">
      <c r="A996" s="212">
        <v>0</v>
      </c>
      <c r="B996" s="27">
        <v>25338</v>
      </c>
      <c r="C996" s="324" t="s">
        <v>4382</v>
      </c>
      <c r="D996" s="325"/>
      <c r="E996" s="325"/>
      <c r="F996" s="325"/>
      <c r="G996" s="325"/>
      <c r="H996" s="325"/>
      <c r="I996" s="325"/>
      <c r="J996" s="326"/>
      <c r="K996" s="291" t="s">
        <v>2007</v>
      </c>
    </row>
    <row r="997" spans="1:11">
      <c r="A997" s="212">
        <v>0</v>
      </c>
      <c r="B997" s="27">
        <v>45195</v>
      </c>
      <c r="C997" s="324" t="s">
        <v>4383</v>
      </c>
      <c r="D997" s="325"/>
      <c r="E997" s="325"/>
      <c r="F997" s="325"/>
      <c r="G997" s="325"/>
      <c r="H997" s="325"/>
      <c r="I997" s="325"/>
      <c r="J997" s="326"/>
      <c r="K997" s="291" t="s">
        <v>2007</v>
      </c>
    </row>
    <row r="998" spans="1:11">
      <c r="A998" s="212">
        <v>0</v>
      </c>
      <c r="B998" s="27">
        <v>46763</v>
      </c>
      <c r="C998" s="324" t="s">
        <v>4384</v>
      </c>
      <c r="D998" s="325"/>
      <c r="E998" s="325"/>
      <c r="F998" s="325"/>
      <c r="G998" s="325"/>
      <c r="H998" s="325"/>
      <c r="I998" s="325"/>
      <c r="J998" s="326"/>
      <c r="K998" s="291" t="s">
        <v>2007</v>
      </c>
    </row>
    <row r="999" spans="1:11">
      <c r="A999" s="212">
        <v>0</v>
      </c>
      <c r="B999" s="27">
        <v>46821</v>
      </c>
      <c r="C999" s="324" t="s">
        <v>4385</v>
      </c>
      <c r="D999" s="325"/>
      <c r="E999" s="325"/>
      <c r="F999" s="325"/>
      <c r="G999" s="325"/>
      <c r="H999" s="325"/>
      <c r="I999" s="325"/>
      <c r="J999" s="326"/>
      <c r="K999" s="291" t="s">
        <v>2007</v>
      </c>
    </row>
    <row r="1000" spans="1:11">
      <c r="A1000" s="212">
        <v>0</v>
      </c>
      <c r="B1000" s="27">
        <v>47209</v>
      </c>
      <c r="C1000" s="324" t="s">
        <v>4386</v>
      </c>
      <c r="D1000" s="325"/>
      <c r="E1000" s="325"/>
      <c r="F1000" s="325"/>
      <c r="G1000" s="325"/>
      <c r="H1000" s="325"/>
      <c r="I1000" s="325"/>
      <c r="J1000" s="326"/>
      <c r="K1000" s="291" t="s">
        <v>2007</v>
      </c>
    </row>
    <row r="1001" spans="1:11">
      <c r="A1001" s="212">
        <v>0</v>
      </c>
      <c r="B1001" s="27">
        <v>47514</v>
      </c>
      <c r="C1001" s="324" t="s">
        <v>4387</v>
      </c>
      <c r="D1001" s="325"/>
      <c r="E1001" s="325"/>
      <c r="F1001" s="325"/>
      <c r="G1001" s="325"/>
      <c r="H1001" s="325"/>
      <c r="I1001" s="325"/>
      <c r="J1001" s="326"/>
      <c r="K1001" s="291" t="s">
        <v>2007</v>
      </c>
    </row>
    <row r="1002" spans="1:11">
      <c r="A1002" s="212">
        <v>0</v>
      </c>
      <c r="B1002" s="27">
        <v>51300</v>
      </c>
      <c r="C1002" s="324" t="s">
        <v>4388</v>
      </c>
      <c r="D1002" s="325"/>
      <c r="E1002" s="325"/>
      <c r="F1002" s="325"/>
      <c r="G1002" s="325"/>
      <c r="H1002" s="325"/>
      <c r="I1002" s="325"/>
      <c r="J1002" s="326"/>
      <c r="K1002" s="291" t="s">
        <v>2007</v>
      </c>
    </row>
    <row r="1003" spans="1:11">
      <c r="A1003" s="212">
        <v>0</v>
      </c>
      <c r="B1003" s="27">
        <v>51466</v>
      </c>
      <c r="C1003" s="324" t="s">
        <v>4389</v>
      </c>
      <c r="D1003" s="325"/>
      <c r="E1003" s="325"/>
      <c r="F1003" s="325"/>
      <c r="G1003" s="325"/>
      <c r="H1003" s="325"/>
      <c r="I1003" s="325"/>
      <c r="J1003" s="326"/>
      <c r="K1003" s="291" t="s">
        <v>2007</v>
      </c>
    </row>
    <row r="1004" spans="1:11">
      <c r="A1004" s="212">
        <v>0</v>
      </c>
      <c r="B1004" s="27">
        <v>60012</v>
      </c>
      <c r="C1004" s="324" t="s">
        <v>4390</v>
      </c>
      <c r="D1004" s="325"/>
      <c r="E1004" s="325"/>
      <c r="F1004" s="325"/>
      <c r="G1004" s="325"/>
      <c r="H1004" s="325"/>
      <c r="I1004" s="325"/>
      <c r="J1004" s="326"/>
      <c r="K1004" s="291" t="s">
        <v>2007</v>
      </c>
    </row>
    <row r="1005" spans="1:11">
      <c r="A1005" s="212">
        <v>0</v>
      </c>
      <c r="B1005" s="27">
        <v>60038</v>
      </c>
      <c r="C1005" s="324" t="s">
        <v>4391</v>
      </c>
      <c r="D1005" s="325"/>
      <c r="E1005" s="325"/>
      <c r="F1005" s="325"/>
      <c r="G1005" s="325"/>
      <c r="H1005" s="325"/>
      <c r="I1005" s="325"/>
      <c r="J1005" s="326"/>
      <c r="K1005" s="291" t="s">
        <v>2007</v>
      </c>
    </row>
    <row r="1006" spans="1:11">
      <c r="A1006" s="212">
        <v>0</v>
      </c>
      <c r="B1006" s="27">
        <v>60228</v>
      </c>
      <c r="C1006" s="324" t="s">
        <v>4392</v>
      </c>
      <c r="D1006" s="325"/>
      <c r="E1006" s="325"/>
      <c r="F1006" s="325"/>
      <c r="G1006" s="325"/>
      <c r="H1006" s="325"/>
      <c r="I1006" s="325"/>
      <c r="J1006" s="326"/>
      <c r="K1006" s="291" t="s">
        <v>2007</v>
      </c>
    </row>
    <row r="1007" spans="1:11">
      <c r="A1007" s="212">
        <v>0</v>
      </c>
      <c r="B1007" s="27">
        <v>60301</v>
      </c>
      <c r="C1007" s="324" t="s">
        <v>4393</v>
      </c>
      <c r="D1007" s="325"/>
      <c r="E1007" s="325"/>
      <c r="F1007" s="325"/>
      <c r="G1007" s="325"/>
      <c r="H1007" s="325"/>
      <c r="I1007" s="325"/>
      <c r="J1007" s="326"/>
      <c r="K1007" s="291" t="s">
        <v>2007</v>
      </c>
    </row>
    <row r="1008" spans="1:11">
      <c r="A1008" s="212">
        <v>0</v>
      </c>
      <c r="B1008" s="27">
        <v>60657</v>
      </c>
      <c r="C1008" s="324" t="s">
        <v>4394</v>
      </c>
      <c r="D1008" s="325"/>
      <c r="E1008" s="325"/>
      <c r="F1008" s="325"/>
      <c r="G1008" s="325"/>
      <c r="H1008" s="325"/>
      <c r="I1008" s="325"/>
      <c r="J1008" s="326"/>
      <c r="K1008" s="291" t="s">
        <v>2007</v>
      </c>
    </row>
    <row r="1009" spans="1:11" ht="24" customHeight="1">
      <c r="A1009" s="212">
        <v>0</v>
      </c>
      <c r="B1009" s="27">
        <v>61192</v>
      </c>
      <c r="C1009" s="324" t="s">
        <v>4914</v>
      </c>
      <c r="D1009" s="325"/>
      <c r="E1009" s="325"/>
      <c r="F1009" s="325"/>
      <c r="G1009" s="325"/>
      <c r="H1009" s="325"/>
      <c r="I1009" s="325"/>
      <c r="J1009" s="326"/>
      <c r="K1009" s="291" t="s">
        <v>2007</v>
      </c>
    </row>
    <row r="1010" spans="1:11">
      <c r="A1010" s="212">
        <v>0</v>
      </c>
      <c r="B1010" s="27">
        <v>62257</v>
      </c>
      <c r="C1010" s="324" t="s">
        <v>4395</v>
      </c>
      <c r="D1010" s="325"/>
      <c r="E1010" s="325"/>
      <c r="F1010" s="325"/>
      <c r="G1010" s="325"/>
      <c r="H1010" s="325"/>
      <c r="I1010" s="325"/>
      <c r="J1010" s="326"/>
      <c r="K1010" s="291" t="s">
        <v>2007</v>
      </c>
    </row>
    <row r="1011" spans="1:11">
      <c r="A1011" s="212">
        <v>0</v>
      </c>
      <c r="B1011" s="27">
        <v>62265</v>
      </c>
      <c r="C1011" s="324" t="s">
        <v>4396</v>
      </c>
      <c r="D1011" s="325"/>
      <c r="E1011" s="325"/>
      <c r="F1011" s="325"/>
      <c r="G1011" s="325"/>
      <c r="H1011" s="325"/>
      <c r="I1011" s="325"/>
      <c r="J1011" s="326"/>
      <c r="K1011" s="291" t="s">
        <v>2007</v>
      </c>
    </row>
    <row r="1012" spans="1:11">
      <c r="A1012" s="212">
        <v>0</v>
      </c>
      <c r="B1012" s="27">
        <v>62273</v>
      </c>
      <c r="C1012" s="324" t="s">
        <v>4397</v>
      </c>
      <c r="D1012" s="325"/>
      <c r="E1012" s="325"/>
      <c r="F1012" s="325"/>
      <c r="G1012" s="325"/>
      <c r="H1012" s="325"/>
      <c r="I1012" s="325"/>
      <c r="J1012" s="326"/>
      <c r="K1012" s="291" t="s">
        <v>2007</v>
      </c>
    </row>
    <row r="1013" spans="1:11">
      <c r="A1013" s="212">
        <v>0</v>
      </c>
      <c r="B1013" s="27">
        <v>62281</v>
      </c>
      <c r="C1013" s="324" t="s">
        <v>4398</v>
      </c>
      <c r="D1013" s="325"/>
      <c r="E1013" s="325"/>
      <c r="F1013" s="325"/>
      <c r="G1013" s="325"/>
      <c r="H1013" s="325"/>
      <c r="I1013" s="325"/>
      <c r="J1013" s="326"/>
      <c r="K1013" s="291" t="s">
        <v>2007</v>
      </c>
    </row>
    <row r="1014" spans="1:11">
      <c r="A1014" s="212">
        <v>0</v>
      </c>
      <c r="B1014" s="27">
        <v>62299</v>
      </c>
      <c r="C1014" s="324" t="s">
        <v>4399</v>
      </c>
      <c r="D1014" s="325"/>
      <c r="E1014" s="325"/>
      <c r="F1014" s="325"/>
      <c r="G1014" s="325"/>
      <c r="H1014" s="325"/>
      <c r="I1014" s="325"/>
      <c r="J1014" s="326"/>
      <c r="K1014" s="291" t="s">
        <v>2007</v>
      </c>
    </row>
    <row r="1015" spans="1:11">
      <c r="A1015" s="212">
        <v>0</v>
      </c>
      <c r="B1015" s="27">
        <v>62307</v>
      </c>
      <c r="C1015" s="324" t="s">
        <v>4400</v>
      </c>
      <c r="D1015" s="325"/>
      <c r="E1015" s="325"/>
      <c r="F1015" s="325"/>
      <c r="G1015" s="325"/>
      <c r="H1015" s="325"/>
      <c r="I1015" s="325"/>
      <c r="J1015" s="326"/>
      <c r="K1015" s="291" t="s">
        <v>2007</v>
      </c>
    </row>
    <row r="1016" spans="1:11">
      <c r="A1016" s="212">
        <v>0</v>
      </c>
      <c r="B1016" s="27">
        <v>62943</v>
      </c>
      <c r="C1016" s="324" t="s">
        <v>4401</v>
      </c>
      <c r="D1016" s="325"/>
      <c r="E1016" s="325"/>
      <c r="F1016" s="325"/>
      <c r="G1016" s="325"/>
      <c r="H1016" s="325"/>
      <c r="I1016" s="325"/>
      <c r="J1016" s="326"/>
      <c r="K1016" s="291" t="s">
        <v>2007</v>
      </c>
    </row>
    <row r="1017" spans="1:11">
      <c r="A1017" s="212">
        <v>0</v>
      </c>
      <c r="B1017" s="27">
        <v>63479</v>
      </c>
      <c r="C1017" s="324" t="s">
        <v>4402</v>
      </c>
      <c r="D1017" s="325"/>
      <c r="E1017" s="325"/>
      <c r="F1017" s="325"/>
      <c r="G1017" s="325"/>
      <c r="H1017" s="325"/>
      <c r="I1017" s="325"/>
      <c r="J1017" s="326"/>
      <c r="K1017" s="291" t="s">
        <v>2007</v>
      </c>
    </row>
    <row r="1018" spans="1:11">
      <c r="A1018" s="212">
        <v>0</v>
      </c>
      <c r="B1018" s="27">
        <v>63487</v>
      </c>
      <c r="C1018" s="324" t="s">
        <v>4403</v>
      </c>
      <c r="D1018" s="325"/>
      <c r="E1018" s="325"/>
      <c r="F1018" s="325"/>
      <c r="G1018" s="325"/>
      <c r="H1018" s="325"/>
      <c r="I1018" s="325"/>
      <c r="J1018" s="326"/>
      <c r="K1018" s="291" t="s">
        <v>2007</v>
      </c>
    </row>
    <row r="1019" spans="1:11">
      <c r="A1019" s="212">
        <v>0</v>
      </c>
      <c r="B1019" s="27">
        <v>74245</v>
      </c>
      <c r="C1019" s="324" t="s">
        <v>4404</v>
      </c>
      <c r="D1019" s="325"/>
      <c r="E1019" s="325"/>
      <c r="F1019" s="325"/>
      <c r="G1019" s="325"/>
      <c r="H1019" s="325"/>
      <c r="I1019" s="325"/>
      <c r="J1019" s="326"/>
      <c r="K1019" s="291" t="s">
        <v>2007</v>
      </c>
    </row>
    <row r="1020" spans="1:11">
      <c r="A1020" s="212">
        <v>0</v>
      </c>
      <c r="B1020" s="27">
        <v>82107</v>
      </c>
      <c r="C1020" s="324" t="s">
        <v>4405</v>
      </c>
      <c r="D1020" s="325"/>
      <c r="E1020" s="325"/>
      <c r="F1020" s="325"/>
      <c r="G1020" s="325"/>
      <c r="H1020" s="325"/>
      <c r="I1020" s="325"/>
      <c r="J1020" s="326"/>
      <c r="K1020" s="291" t="s">
        <v>2007</v>
      </c>
    </row>
    <row r="1021" spans="1:11">
      <c r="A1021" s="212">
        <v>0</v>
      </c>
      <c r="B1021" s="27">
        <v>156026</v>
      </c>
      <c r="C1021" s="324" t="s">
        <v>4406</v>
      </c>
      <c r="D1021" s="325"/>
      <c r="E1021" s="325"/>
      <c r="F1021" s="325"/>
      <c r="G1021" s="325"/>
      <c r="H1021" s="325"/>
      <c r="I1021" s="325"/>
      <c r="J1021" s="326"/>
      <c r="K1021" s="291" t="s">
        <v>2007</v>
      </c>
    </row>
    <row r="1022" spans="1:11">
      <c r="A1022" s="212">
        <v>0</v>
      </c>
      <c r="B1022" s="27">
        <v>187716</v>
      </c>
      <c r="C1022" s="324" t="s">
        <v>5049</v>
      </c>
      <c r="D1022" s="325"/>
      <c r="E1022" s="325"/>
      <c r="F1022" s="325"/>
      <c r="G1022" s="325"/>
      <c r="H1022" s="325"/>
      <c r="I1022" s="325"/>
      <c r="J1022" s="326"/>
      <c r="K1022" s="291" t="s">
        <v>2007</v>
      </c>
    </row>
    <row r="1023" spans="1:11">
      <c r="A1023" s="212">
        <v>0</v>
      </c>
      <c r="B1023" s="27">
        <v>187724</v>
      </c>
      <c r="C1023" s="324" t="s">
        <v>5050</v>
      </c>
      <c r="D1023" s="325"/>
      <c r="E1023" s="325"/>
      <c r="F1023" s="325"/>
      <c r="G1023" s="325"/>
      <c r="H1023" s="325"/>
      <c r="I1023" s="325"/>
      <c r="J1023" s="326"/>
      <c r="K1023" s="291" t="s">
        <v>2007</v>
      </c>
    </row>
    <row r="1024" spans="1:11">
      <c r="A1024" s="212">
        <v>0</v>
      </c>
      <c r="B1024" s="27">
        <v>187732</v>
      </c>
      <c r="C1024" s="324" t="s">
        <v>5051</v>
      </c>
      <c r="D1024" s="325"/>
      <c r="E1024" s="325"/>
      <c r="F1024" s="325"/>
      <c r="G1024" s="325"/>
      <c r="H1024" s="325"/>
      <c r="I1024" s="325"/>
      <c r="J1024" s="326"/>
      <c r="K1024" s="291" t="s">
        <v>2007</v>
      </c>
    </row>
    <row r="1025" spans="1:11">
      <c r="A1025" s="212">
        <v>0</v>
      </c>
      <c r="B1025" s="27">
        <v>82149</v>
      </c>
      <c r="C1025" s="324" t="s">
        <v>4710</v>
      </c>
      <c r="D1025" s="325"/>
      <c r="E1025" s="325"/>
      <c r="F1025" s="325"/>
      <c r="G1025" s="325"/>
      <c r="H1025" s="325"/>
      <c r="I1025" s="325"/>
      <c r="J1025" s="326"/>
      <c r="K1025" s="291" t="s">
        <v>2007</v>
      </c>
    </row>
    <row r="1026" spans="1:11">
      <c r="A1026" s="212">
        <v>0</v>
      </c>
      <c r="B1026" s="27">
        <v>21154</v>
      </c>
      <c r="C1026" s="324" t="s">
        <v>4422</v>
      </c>
      <c r="D1026" s="325"/>
      <c r="E1026" s="325"/>
      <c r="F1026" s="325"/>
      <c r="G1026" s="325"/>
      <c r="H1026" s="325"/>
      <c r="I1026" s="325"/>
      <c r="J1026" s="326"/>
      <c r="K1026" s="291" t="s">
        <v>2007</v>
      </c>
    </row>
    <row r="1027" spans="1:11">
      <c r="A1027" s="212">
        <v>0</v>
      </c>
      <c r="B1027" s="27">
        <v>21451</v>
      </c>
      <c r="C1027" s="324" t="s">
        <v>4423</v>
      </c>
      <c r="D1027" s="325"/>
      <c r="E1027" s="325"/>
      <c r="F1027" s="325"/>
      <c r="G1027" s="325"/>
      <c r="H1027" s="325"/>
      <c r="I1027" s="325"/>
      <c r="J1027" s="326"/>
      <c r="K1027" s="291" t="s">
        <v>2007</v>
      </c>
    </row>
    <row r="1028" spans="1:11">
      <c r="A1028" s="212">
        <v>0</v>
      </c>
      <c r="B1028" s="27">
        <v>82248</v>
      </c>
      <c r="C1028" s="324" t="s">
        <v>4426</v>
      </c>
      <c r="D1028" s="325"/>
      <c r="E1028" s="325"/>
      <c r="F1028" s="325"/>
      <c r="G1028" s="325"/>
      <c r="H1028" s="325"/>
      <c r="I1028" s="325"/>
      <c r="J1028" s="326"/>
      <c r="K1028" s="291" t="s">
        <v>2007</v>
      </c>
    </row>
    <row r="1029" spans="1:11">
      <c r="A1029" s="212">
        <v>0</v>
      </c>
      <c r="B1029" s="27">
        <v>3426</v>
      </c>
      <c r="C1029" s="324" t="s">
        <v>4773</v>
      </c>
      <c r="D1029" s="325"/>
      <c r="E1029" s="325"/>
      <c r="F1029" s="325"/>
      <c r="G1029" s="325"/>
      <c r="H1029" s="325"/>
      <c r="I1029" s="325"/>
      <c r="J1029" s="326"/>
      <c r="K1029" s="291" t="s">
        <v>2007</v>
      </c>
    </row>
    <row r="1030" spans="1:11">
      <c r="A1030" s="212">
        <v>0</v>
      </c>
      <c r="B1030" s="27">
        <v>8318</v>
      </c>
      <c r="C1030" s="324" t="s">
        <v>4427</v>
      </c>
      <c r="D1030" s="325"/>
      <c r="E1030" s="325"/>
      <c r="F1030" s="325"/>
      <c r="G1030" s="325"/>
      <c r="H1030" s="325"/>
      <c r="I1030" s="325"/>
      <c r="J1030" s="326"/>
      <c r="K1030" s="291" t="s">
        <v>2007</v>
      </c>
    </row>
    <row r="1031" spans="1:11">
      <c r="A1031" s="212">
        <v>0</v>
      </c>
      <c r="B1031" s="27">
        <v>9779</v>
      </c>
      <c r="C1031" s="324" t="s">
        <v>4428</v>
      </c>
      <c r="D1031" s="325"/>
      <c r="E1031" s="325"/>
      <c r="F1031" s="325"/>
      <c r="G1031" s="325"/>
      <c r="H1031" s="325"/>
      <c r="I1031" s="325"/>
      <c r="J1031" s="326"/>
      <c r="K1031" s="291" t="s">
        <v>2007</v>
      </c>
    </row>
    <row r="1032" spans="1:11">
      <c r="A1032" s="212">
        <v>0</v>
      </c>
      <c r="B1032" s="27">
        <v>11163</v>
      </c>
      <c r="C1032" s="324" t="s">
        <v>4429</v>
      </c>
      <c r="D1032" s="325"/>
      <c r="E1032" s="325"/>
      <c r="F1032" s="325"/>
      <c r="G1032" s="325"/>
      <c r="H1032" s="325"/>
      <c r="I1032" s="325"/>
      <c r="J1032" s="326"/>
      <c r="K1032" s="291" t="s">
        <v>2007</v>
      </c>
    </row>
    <row r="1033" spans="1:11">
      <c r="A1033" s="212">
        <v>0</v>
      </c>
      <c r="B1033" s="27">
        <v>11437</v>
      </c>
      <c r="C1033" s="324" t="s">
        <v>4774</v>
      </c>
      <c r="D1033" s="325"/>
      <c r="E1033" s="325"/>
      <c r="F1033" s="325"/>
      <c r="G1033" s="325"/>
      <c r="H1033" s="325"/>
      <c r="I1033" s="325"/>
      <c r="J1033" s="326"/>
      <c r="K1033" s="291" t="s">
        <v>2007</v>
      </c>
    </row>
    <row r="1034" spans="1:11">
      <c r="A1034" s="212">
        <v>0</v>
      </c>
      <c r="B1034" s="27">
        <v>11460</v>
      </c>
      <c r="C1034" s="324" t="s">
        <v>4430</v>
      </c>
      <c r="D1034" s="325"/>
      <c r="E1034" s="325"/>
      <c r="F1034" s="325"/>
      <c r="G1034" s="325"/>
      <c r="H1034" s="325"/>
      <c r="I1034" s="325"/>
      <c r="J1034" s="326"/>
      <c r="K1034" s="291" t="s">
        <v>2007</v>
      </c>
    </row>
    <row r="1035" spans="1:11">
      <c r="A1035" s="212">
        <v>0</v>
      </c>
      <c r="B1035" s="27">
        <v>11494</v>
      </c>
      <c r="C1035" s="324" t="s">
        <v>4431</v>
      </c>
      <c r="D1035" s="325"/>
      <c r="E1035" s="325"/>
      <c r="F1035" s="325"/>
      <c r="G1035" s="325"/>
      <c r="H1035" s="325"/>
      <c r="I1035" s="325"/>
      <c r="J1035" s="326"/>
      <c r="K1035" s="291" t="s">
        <v>2007</v>
      </c>
    </row>
    <row r="1036" spans="1:11">
      <c r="A1036" s="212">
        <v>0</v>
      </c>
      <c r="B1036" s="27">
        <v>11502</v>
      </c>
      <c r="C1036" s="324" t="s">
        <v>4432</v>
      </c>
      <c r="D1036" s="325"/>
      <c r="E1036" s="325"/>
      <c r="F1036" s="325"/>
      <c r="G1036" s="325"/>
      <c r="H1036" s="325"/>
      <c r="I1036" s="325"/>
      <c r="J1036" s="326"/>
      <c r="K1036" s="291" t="s">
        <v>2007</v>
      </c>
    </row>
    <row r="1037" spans="1:11">
      <c r="A1037" s="212">
        <v>0</v>
      </c>
      <c r="B1037" s="27">
        <v>11510</v>
      </c>
      <c r="C1037" s="324" t="s">
        <v>4433</v>
      </c>
      <c r="D1037" s="325"/>
      <c r="E1037" s="325"/>
      <c r="F1037" s="325"/>
      <c r="G1037" s="325"/>
      <c r="H1037" s="325"/>
      <c r="I1037" s="325"/>
      <c r="J1037" s="326"/>
      <c r="K1037" s="291" t="s">
        <v>2007</v>
      </c>
    </row>
    <row r="1038" spans="1:11">
      <c r="A1038" s="212">
        <v>0</v>
      </c>
      <c r="B1038" s="27">
        <v>11544</v>
      </c>
      <c r="C1038" s="324" t="s">
        <v>4434</v>
      </c>
      <c r="D1038" s="325"/>
      <c r="E1038" s="325"/>
      <c r="F1038" s="325"/>
      <c r="G1038" s="325"/>
      <c r="H1038" s="325"/>
      <c r="I1038" s="325"/>
      <c r="J1038" s="326"/>
      <c r="K1038" s="291" t="s">
        <v>2007</v>
      </c>
    </row>
    <row r="1039" spans="1:11">
      <c r="A1039" s="212">
        <v>0</v>
      </c>
      <c r="B1039" s="27">
        <v>11643</v>
      </c>
      <c r="C1039" s="324" t="s">
        <v>4435</v>
      </c>
      <c r="D1039" s="325"/>
      <c r="E1039" s="325"/>
      <c r="F1039" s="325"/>
      <c r="G1039" s="325"/>
      <c r="H1039" s="325"/>
      <c r="I1039" s="325"/>
      <c r="J1039" s="326"/>
      <c r="K1039" s="291" t="s">
        <v>2007</v>
      </c>
    </row>
    <row r="1040" spans="1:11">
      <c r="A1040" s="212">
        <v>0</v>
      </c>
      <c r="B1040" s="27">
        <v>11866</v>
      </c>
      <c r="C1040" s="324" t="s">
        <v>4436</v>
      </c>
      <c r="D1040" s="325"/>
      <c r="E1040" s="325"/>
      <c r="F1040" s="325"/>
      <c r="G1040" s="325"/>
      <c r="H1040" s="325"/>
      <c r="I1040" s="325"/>
      <c r="J1040" s="326"/>
      <c r="K1040" s="291" t="s">
        <v>2007</v>
      </c>
    </row>
    <row r="1041" spans="1:11">
      <c r="A1041" s="212">
        <v>0</v>
      </c>
      <c r="B1041" s="27">
        <v>11874</v>
      </c>
      <c r="C1041" s="324" t="s">
        <v>4437</v>
      </c>
      <c r="D1041" s="325"/>
      <c r="E1041" s="325"/>
      <c r="F1041" s="325"/>
      <c r="G1041" s="325"/>
      <c r="H1041" s="325"/>
      <c r="I1041" s="325"/>
      <c r="J1041" s="326"/>
      <c r="K1041" s="291" t="s">
        <v>2007</v>
      </c>
    </row>
    <row r="1042" spans="1:11">
      <c r="A1042" s="212">
        <v>0</v>
      </c>
      <c r="B1042" s="27">
        <v>16071</v>
      </c>
      <c r="C1042" s="324" t="s">
        <v>4438</v>
      </c>
      <c r="D1042" s="325"/>
      <c r="E1042" s="325"/>
      <c r="F1042" s="325"/>
      <c r="G1042" s="325"/>
      <c r="H1042" s="325"/>
      <c r="I1042" s="325"/>
      <c r="J1042" s="326"/>
      <c r="K1042" s="291" t="s">
        <v>2007</v>
      </c>
    </row>
    <row r="1043" spans="1:11">
      <c r="A1043" s="212">
        <v>0</v>
      </c>
      <c r="B1043" s="27">
        <v>16105</v>
      </c>
      <c r="C1043" s="324" t="s">
        <v>4439</v>
      </c>
      <c r="D1043" s="325"/>
      <c r="E1043" s="325"/>
      <c r="F1043" s="325"/>
      <c r="G1043" s="325"/>
      <c r="H1043" s="325"/>
      <c r="I1043" s="325"/>
      <c r="J1043" s="326"/>
      <c r="K1043" s="291" t="s">
        <v>2007</v>
      </c>
    </row>
    <row r="1044" spans="1:11">
      <c r="A1044" s="212">
        <v>0</v>
      </c>
      <c r="B1044" s="27">
        <v>16113</v>
      </c>
      <c r="C1044" s="324" t="s">
        <v>4440</v>
      </c>
      <c r="D1044" s="325"/>
      <c r="E1044" s="325"/>
      <c r="F1044" s="325"/>
      <c r="G1044" s="325"/>
      <c r="H1044" s="325"/>
      <c r="I1044" s="325"/>
      <c r="J1044" s="326"/>
      <c r="K1044" s="291" t="s">
        <v>2007</v>
      </c>
    </row>
    <row r="1045" spans="1:11">
      <c r="A1045" s="212">
        <v>0</v>
      </c>
      <c r="B1045" s="27">
        <v>16139</v>
      </c>
      <c r="C1045" s="324" t="s">
        <v>4441</v>
      </c>
      <c r="D1045" s="325"/>
      <c r="E1045" s="325"/>
      <c r="F1045" s="325"/>
      <c r="G1045" s="325"/>
      <c r="H1045" s="325"/>
      <c r="I1045" s="325"/>
      <c r="J1045" s="326"/>
      <c r="K1045" s="291" t="s">
        <v>2007</v>
      </c>
    </row>
    <row r="1046" spans="1:11">
      <c r="A1046" s="212">
        <v>0</v>
      </c>
      <c r="B1046" s="27">
        <v>16170</v>
      </c>
      <c r="C1046" s="324" t="s">
        <v>4442</v>
      </c>
      <c r="D1046" s="325"/>
      <c r="E1046" s="325"/>
      <c r="F1046" s="325"/>
      <c r="G1046" s="325"/>
      <c r="H1046" s="325"/>
      <c r="I1046" s="325"/>
      <c r="J1046" s="326"/>
      <c r="K1046" s="291" t="s">
        <v>2007</v>
      </c>
    </row>
    <row r="1047" spans="1:11">
      <c r="A1047" s="212">
        <v>0</v>
      </c>
      <c r="B1047" s="27">
        <v>24372</v>
      </c>
      <c r="C1047" s="324" t="s">
        <v>4443</v>
      </c>
      <c r="D1047" s="325"/>
      <c r="E1047" s="325"/>
      <c r="F1047" s="325"/>
      <c r="G1047" s="325"/>
      <c r="H1047" s="325"/>
      <c r="I1047" s="325"/>
      <c r="J1047" s="326"/>
      <c r="K1047" s="291" t="s">
        <v>2007</v>
      </c>
    </row>
    <row r="1048" spans="1:11">
      <c r="A1048" s="212">
        <v>0</v>
      </c>
      <c r="B1048" s="27">
        <v>25486</v>
      </c>
      <c r="C1048" s="324" t="s">
        <v>4444</v>
      </c>
      <c r="D1048" s="325"/>
      <c r="E1048" s="325"/>
      <c r="F1048" s="325"/>
      <c r="G1048" s="325"/>
      <c r="H1048" s="325"/>
      <c r="I1048" s="325"/>
      <c r="J1048" s="326"/>
      <c r="K1048" s="291" t="s">
        <v>2007</v>
      </c>
    </row>
    <row r="1049" spans="1:11">
      <c r="A1049" s="212">
        <v>0</v>
      </c>
      <c r="B1049" s="27">
        <v>35204</v>
      </c>
      <c r="C1049" s="324" t="s">
        <v>4445</v>
      </c>
      <c r="D1049" s="325"/>
      <c r="E1049" s="325"/>
      <c r="F1049" s="325"/>
      <c r="G1049" s="325"/>
      <c r="H1049" s="325"/>
      <c r="I1049" s="325"/>
      <c r="J1049" s="326"/>
      <c r="K1049" s="291" t="s">
        <v>2007</v>
      </c>
    </row>
    <row r="1050" spans="1:11">
      <c r="A1050" s="212">
        <v>0</v>
      </c>
      <c r="B1050" s="27">
        <v>50617</v>
      </c>
      <c r="C1050" s="324" t="s">
        <v>4446</v>
      </c>
      <c r="D1050" s="325"/>
      <c r="E1050" s="325"/>
      <c r="F1050" s="325"/>
      <c r="G1050" s="325"/>
      <c r="H1050" s="325"/>
      <c r="I1050" s="325"/>
      <c r="J1050" s="326"/>
      <c r="K1050" s="291" t="s">
        <v>2007</v>
      </c>
    </row>
    <row r="1051" spans="1:11">
      <c r="A1051" s="212">
        <v>0</v>
      </c>
      <c r="B1051" s="27">
        <v>65979</v>
      </c>
      <c r="C1051" s="324" t="s">
        <v>4775</v>
      </c>
      <c r="D1051" s="325"/>
      <c r="E1051" s="325"/>
      <c r="F1051" s="325"/>
      <c r="G1051" s="325"/>
      <c r="H1051" s="325"/>
      <c r="I1051" s="325"/>
      <c r="J1051" s="326"/>
      <c r="K1051" s="291" t="s">
        <v>2007</v>
      </c>
    </row>
    <row r="1052" spans="1:11">
      <c r="A1052" s="212">
        <v>0</v>
      </c>
      <c r="B1052" s="27">
        <v>68890</v>
      </c>
      <c r="C1052" s="324" t="s">
        <v>4447</v>
      </c>
      <c r="D1052" s="325"/>
      <c r="E1052" s="325"/>
      <c r="F1052" s="325"/>
      <c r="G1052" s="325"/>
      <c r="H1052" s="325"/>
      <c r="I1052" s="325"/>
      <c r="J1052" s="326"/>
      <c r="K1052" s="291" t="s">
        <v>2007</v>
      </c>
    </row>
    <row r="1053" spans="1:11">
      <c r="A1053" s="212">
        <v>0</v>
      </c>
      <c r="B1053" s="27">
        <v>161158</v>
      </c>
      <c r="C1053" s="324" t="s">
        <v>4445</v>
      </c>
      <c r="D1053" s="325"/>
      <c r="E1053" s="325"/>
      <c r="F1053" s="325"/>
      <c r="G1053" s="325"/>
      <c r="H1053" s="325"/>
      <c r="I1053" s="325"/>
      <c r="J1053" s="326"/>
      <c r="K1053" s="291" t="s">
        <v>2007</v>
      </c>
    </row>
    <row r="1054" spans="1:11">
      <c r="A1054" s="212">
        <v>0</v>
      </c>
      <c r="B1054" s="27">
        <v>196832</v>
      </c>
      <c r="C1054" s="324" t="s">
        <v>4448</v>
      </c>
      <c r="D1054" s="325"/>
      <c r="E1054" s="325"/>
      <c r="F1054" s="325"/>
      <c r="G1054" s="325"/>
      <c r="H1054" s="325"/>
      <c r="I1054" s="325"/>
      <c r="J1054" s="326"/>
      <c r="K1054" s="291" t="s">
        <v>2007</v>
      </c>
    </row>
    <row r="1055" spans="1:11">
      <c r="A1055" s="212">
        <v>0</v>
      </c>
      <c r="B1055" s="27">
        <v>198762</v>
      </c>
      <c r="C1055" s="324" t="s">
        <v>4449</v>
      </c>
      <c r="D1055" s="325"/>
      <c r="E1055" s="325"/>
      <c r="F1055" s="325"/>
      <c r="G1055" s="325"/>
      <c r="H1055" s="325"/>
      <c r="I1055" s="325"/>
      <c r="J1055" s="326"/>
      <c r="K1055" s="291" t="s">
        <v>2007</v>
      </c>
    </row>
    <row r="1056" spans="1:11">
      <c r="A1056" s="212">
        <v>0</v>
      </c>
      <c r="B1056" s="27">
        <v>146308</v>
      </c>
      <c r="C1056" s="324" t="s">
        <v>4463</v>
      </c>
      <c r="D1056" s="325"/>
      <c r="E1056" s="325"/>
      <c r="F1056" s="325"/>
      <c r="G1056" s="325"/>
      <c r="H1056" s="325"/>
      <c r="I1056" s="325"/>
      <c r="J1056" s="326"/>
      <c r="K1056" s="291" t="s">
        <v>2007</v>
      </c>
    </row>
    <row r="1057" spans="1:11">
      <c r="A1057" s="212">
        <v>0</v>
      </c>
      <c r="B1057" s="27">
        <v>146514</v>
      </c>
      <c r="C1057" s="324" t="s">
        <v>4464</v>
      </c>
      <c r="D1057" s="325"/>
      <c r="E1057" s="325"/>
      <c r="F1057" s="325"/>
      <c r="G1057" s="325"/>
      <c r="H1057" s="325"/>
      <c r="I1057" s="325"/>
      <c r="J1057" s="326"/>
      <c r="K1057" s="291" t="s">
        <v>2007</v>
      </c>
    </row>
    <row r="1058" spans="1:11">
      <c r="A1058" s="212">
        <v>0</v>
      </c>
      <c r="B1058" s="27">
        <v>146993</v>
      </c>
      <c r="C1058" s="324" t="s">
        <v>4465</v>
      </c>
      <c r="D1058" s="325"/>
      <c r="E1058" s="325"/>
      <c r="F1058" s="325"/>
      <c r="G1058" s="325"/>
      <c r="H1058" s="325"/>
      <c r="I1058" s="325"/>
      <c r="J1058" s="326"/>
      <c r="K1058" s="291" t="s">
        <v>2007</v>
      </c>
    </row>
    <row r="1059" spans="1:11" ht="12" customHeight="1">
      <c r="A1059" s="212">
        <v>0</v>
      </c>
      <c r="B1059" s="27">
        <v>147017</v>
      </c>
      <c r="C1059" s="324" t="s">
        <v>4466</v>
      </c>
      <c r="D1059" s="325"/>
      <c r="E1059" s="325"/>
      <c r="F1059" s="325"/>
      <c r="G1059" s="325"/>
      <c r="H1059" s="325"/>
      <c r="I1059" s="325"/>
      <c r="J1059" s="326"/>
      <c r="K1059" s="291" t="s">
        <v>2007</v>
      </c>
    </row>
    <row r="1060" spans="1:11" ht="12.75" customHeight="1">
      <c r="A1060" s="212">
        <v>0</v>
      </c>
      <c r="B1060" s="27">
        <v>189472</v>
      </c>
      <c r="C1060" s="324" t="s">
        <v>4608</v>
      </c>
      <c r="D1060" s="325"/>
      <c r="E1060" s="325"/>
      <c r="F1060" s="325"/>
      <c r="G1060" s="325"/>
      <c r="H1060" s="325"/>
      <c r="I1060" s="325"/>
      <c r="J1060" s="326"/>
      <c r="K1060" s="291" t="s">
        <v>2007</v>
      </c>
    </row>
    <row r="1061" spans="1:11">
      <c r="A1061" s="212">
        <v>0</v>
      </c>
      <c r="B1061" s="27">
        <v>17780</v>
      </c>
      <c r="C1061" s="324" t="s">
        <v>4450</v>
      </c>
      <c r="D1061" s="325"/>
      <c r="E1061" s="325"/>
      <c r="F1061" s="325"/>
      <c r="G1061" s="325"/>
      <c r="H1061" s="325"/>
      <c r="I1061" s="325"/>
      <c r="J1061" s="326"/>
      <c r="K1061" s="291" t="s">
        <v>2007</v>
      </c>
    </row>
    <row r="1062" spans="1:11">
      <c r="A1062" s="212">
        <v>0</v>
      </c>
      <c r="B1062" s="27">
        <v>17814</v>
      </c>
      <c r="C1062" s="324" t="s">
        <v>4451</v>
      </c>
      <c r="D1062" s="325"/>
      <c r="E1062" s="325"/>
      <c r="F1062" s="325"/>
      <c r="G1062" s="325"/>
      <c r="H1062" s="325"/>
      <c r="I1062" s="325"/>
      <c r="J1062" s="326"/>
      <c r="K1062" s="291" t="s">
        <v>2007</v>
      </c>
    </row>
    <row r="1063" spans="1:11">
      <c r="A1063" s="212">
        <v>0</v>
      </c>
      <c r="B1063" s="27">
        <v>18648</v>
      </c>
      <c r="C1063" s="324" t="s">
        <v>4452</v>
      </c>
      <c r="D1063" s="325"/>
      <c r="E1063" s="325"/>
      <c r="F1063" s="325"/>
      <c r="G1063" s="325"/>
      <c r="H1063" s="325"/>
      <c r="I1063" s="325"/>
      <c r="J1063" s="326"/>
      <c r="K1063" s="291" t="s">
        <v>2007</v>
      </c>
    </row>
    <row r="1064" spans="1:11">
      <c r="A1064" s="212">
        <v>0</v>
      </c>
      <c r="B1064" s="27">
        <v>28209</v>
      </c>
      <c r="C1064" s="324" t="s">
        <v>4453</v>
      </c>
      <c r="D1064" s="325"/>
      <c r="E1064" s="325"/>
      <c r="F1064" s="325"/>
      <c r="G1064" s="325"/>
      <c r="H1064" s="325"/>
      <c r="I1064" s="325"/>
      <c r="J1064" s="326"/>
      <c r="K1064" s="291" t="s">
        <v>2007</v>
      </c>
    </row>
    <row r="1065" spans="1:11">
      <c r="A1065" s="212">
        <v>0</v>
      </c>
      <c r="B1065" s="27">
        <v>38042</v>
      </c>
      <c r="C1065" s="324" t="s">
        <v>4454</v>
      </c>
      <c r="D1065" s="325"/>
      <c r="E1065" s="325"/>
      <c r="F1065" s="325"/>
      <c r="G1065" s="325"/>
      <c r="H1065" s="325"/>
      <c r="I1065" s="325"/>
      <c r="J1065" s="326"/>
      <c r="K1065" s="291" t="s">
        <v>2007</v>
      </c>
    </row>
    <row r="1066" spans="1:11">
      <c r="A1066" s="212">
        <v>0</v>
      </c>
      <c r="B1066" s="27">
        <v>40683</v>
      </c>
      <c r="C1066" s="324" t="s">
        <v>4455</v>
      </c>
      <c r="D1066" s="325"/>
      <c r="E1066" s="325"/>
      <c r="F1066" s="325"/>
      <c r="G1066" s="325"/>
      <c r="H1066" s="325"/>
      <c r="I1066" s="325"/>
      <c r="J1066" s="326"/>
      <c r="K1066" s="291" t="s">
        <v>2007</v>
      </c>
    </row>
    <row r="1067" spans="1:11">
      <c r="A1067" s="212">
        <v>0</v>
      </c>
      <c r="B1067" s="27">
        <v>40840</v>
      </c>
      <c r="C1067" s="324" t="s">
        <v>4456</v>
      </c>
      <c r="D1067" s="325"/>
      <c r="E1067" s="325"/>
      <c r="F1067" s="325"/>
      <c r="G1067" s="325"/>
      <c r="H1067" s="325"/>
      <c r="I1067" s="325"/>
      <c r="J1067" s="326"/>
      <c r="K1067" s="291" t="s">
        <v>2007</v>
      </c>
    </row>
    <row r="1068" spans="1:11">
      <c r="A1068" s="212">
        <v>0</v>
      </c>
      <c r="B1068" s="27">
        <v>40907</v>
      </c>
      <c r="C1068" s="324" t="s">
        <v>4457</v>
      </c>
      <c r="D1068" s="325"/>
      <c r="E1068" s="325"/>
      <c r="F1068" s="325"/>
      <c r="G1068" s="325"/>
      <c r="H1068" s="325"/>
      <c r="I1068" s="325"/>
      <c r="J1068" s="326"/>
      <c r="K1068" s="291" t="s">
        <v>2007</v>
      </c>
    </row>
    <row r="1069" spans="1:11">
      <c r="A1069" s="212">
        <v>0</v>
      </c>
      <c r="B1069" s="27">
        <v>40949</v>
      </c>
      <c r="C1069" s="324" t="s">
        <v>4458</v>
      </c>
      <c r="D1069" s="325"/>
      <c r="E1069" s="325"/>
      <c r="F1069" s="325"/>
      <c r="G1069" s="325"/>
      <c r="H1069" s="325"/>
      <c r="I1069" s="325"/>
      <c r="J1069" s="326"/>
      <c r="K1069" s="291" t="s">
        <v>2007</v>
      </c>
    </row>
    <row r="1070" spans="1:11">
      <c r="A1070" s="212">
        <v>0</v>
      </c>
      <c r="B1070" s="27">
        <v>41715</v>
      </c>
      <c r="C1070" s="324" t="s">
        <v>4459</v>
      </c>
      <c r="D1070" s="325"/>
      <c r="E1070" s="325"/>
      <c r="F1070" s="325"/>
      <c r="G1070" s="325"/>
      <c r="H1070" s="325"/>
      <c r="I1070" s="325"/>
      <c r="J1070" s="326"/>
      <c r="K1070" s="291" t="s">
        <v>2007</v>
      </c>
    </row>
    <row r="1071" spans="1:11">
      <c r="A1071" s="212">
        <v>0</v>
      </c>
      <c r="B1071" s="27">
        <v>45864</v>
      </c>
      <c r="C1071" s="324" t="s">
        <v>4460</v>
      </c>
      <c r="D1071" s="325"/>
      <c r="E1071" s="325"/>
      <c r="F1071" s="325"/>
      <c r="G1071" s="325"/>
      <c r="H1071" s="325"/>
      <c r="I1071" s="325"/>
      <c r="J1071" s="326"/>
      <c r="K1071" s="291" t="s">
        <v>2007</v>
      </c>
    </row>
    <row r="1072" spans="1:11">
      <c r="A1072" s="212">
        <v>0</v>
      </c>
      <c r="B1072" s="27">
        <v>48330</v>
      </c>
      <c r="C1072" s="324" t="s">
        <v>4461</v>
      </c>
      <c r="D1072" s="325"/>
      <c r="E1072" s="325"/>
      <c r="F1072" s="325"/>
      <c r="G1072" s="325"/>
      <c r="H1072" s="325"/>
      <c r="I1072" s="325"/>
      <c r="J1072" s="326"/>
      <c r="K1072" s="291" t="s">
        <v>2007</v>
      </c>
    </row>
    <row r="1073" spans="1:11">
      <c r="A1073" s="212">
        <v>0</v>
      </c>
      <c r="B1073" s="27">
        <v>77636</v>
      </c>
      <c r="C1073" s="324" t="s">
        <v>4462</v>
      </c>
      <c r="D1073" s="325"/>
      <c r="E1073" s="325"/>
      <c r="F1073" s="325"/>
      <c r="G1073" s="325"/>
      <c r="H1073" s="325"/>
      <c r="I1073" s="325"/>
      <c r="J1073" s="326"/>
      <c r="K1073" s="291" t="s">
        <v>2007</v>
      </c>
    </row>
    <row r="1074" spans="1:11" ht="12.75" customHeight="1" thickBot="1">
      <c r="A1074" s="212">
        <v>0</v>
      </c>
      <c r="B1074" s="27">
        <v>134098</v>
      </c>
      <c r="C1074" s="324" t="s">
        <v>4467</v>
      </c>
      <c r="D1074" s="325"/>
      <c r="E1074" s="325"/>
      <c r="F1074" s="325"/>
      <c r="G1074" s="325"/>
      <c r="H1074" s="325"/>
      <c r="I1074" s="325"/>
      <c r="J1074" s="326"/>
      <c r="K1074" s="291" t="s">
        <v>2007</v>
      </c>
    </row>
    <row r="1075" spans="1:11" ht="12" customHeight="1">
      <c r="A1075" s="249"/>
      <c r="B1075" s="327" t="s">
        <v>4469</v>
      </c>
      <c r="C1075" s="327" t="s">
        <v>4469</v>
      </c>
      <c r="D1075" s="327"/>
      <c r="E1075" s="327"/>
      <c r="F1075" s="327"/>
      <c r="G1075" s="327"/>
      <c r="H1075" s="327"/>
      <c r="I1075" s="327"/>
      <c r="J1075" s="327"/>
      <c r="K1075" s="328">
        <v>0</v>
      </c>
    </row>
    <row r="1076" spans="1:11">
      <c r="A1076" s="212">
        <v>0</v>
      </c>
      <c r="B1076" s="27">
        <v>7757</v>
      </c>
      <c r="C1076" s="324" t="s">
        <v>4470</v>
      </c>
      <c r="D1076" s="325"/>
      <c r="E1076" s="325"/>
      <c r="F1076" s="325"/>
      <c r="G1076" s="325"/>
      <c r="H1076" s="325"/>
      <c r="I1076" s="325"/>
      <c r="J1076" s="326"/>
      <c r="K1076" s="291" t="s">
        <v>2007</v>
      </c>
    </row>
    <row r="1077" spans="1:11">
      <c r="A1077" s="212">
        <v>0</v>
      </c>
      <c r="B1077" s="27">
        <v>9050</v>
      </c>
      <c r="C1077" s="324" t="s">
        <v>4471</v>
      </c>
      <c r="D1077" s="325"/>
      <c r="E1077" s="325"/>
      <c r="F1077" s="325"/>
      <c r="G1077" s="325"/>
      <c r="H1077" s="325"/>
      <c r="I1077" s="325"/>
      <c r="J1077" s="326"/>
      <c r="K1077" s="291" t="s">
        <v>2007</v>
      </c>
    </row>
    <row r="1078" spans="1:11">
      <c r="A1078" s="212">
        <v>0</v>
      </c>
      <c r="B1078" s="27">
        <v>9654</v>
      </c>
      <c r="C1078" s="324" t="s">
        <v>4472</v>
      </c>
      <c r="D1078" s="325"/>
      <c r="E1078" s="325"/>
      <c r="F1078" s="325"/>
      <c r="G1078" s="325"/>
      <c r="H1078" s="325"/>
      <c r="I1078" s="325"/>
      <c r="J1078" s="326"/>
      <c r="K1078" s="291" t="s">
        <v>2007</v>
      </c>
    </row>
    <row r="1079" spans="1:11">
      <c r="A1079" s="212">
        <v>0</v>
      </c>
      <c r="B1079" s="27">
        <v>96875</v>
      </c>
      <c r="C1079" s="324" t="s">
        <v>4499</v>
      </c>
      <c r="D1079" s="325"/>
      <c r="E1079" s="325"/>
      <c r="F1079" s="325"/>
      <c r="G1079" s="325"/>
      <c r="H1079" s="325"/>
      <c r="I1079" s="325"/>
      <c r="J1079" s="326"/>
      <c r="K1079" s="291" t="s">
        <v>2007</v>
      </c>
    </row>
    <row r="1080" spans="1:11">
      <c r="A1080" s="212">
        <v>0</v>
      </c>
      <c r="B1080" s="27">
        <v>6981</v>
      </c>
      <c r="C1080" s="324" t="s">
        <v>4500</v>
      </c>
      <c r="D1080" s="325"/>
      <c r="E1080" s="325"/>
      <c r="F1080" s="325"/>
      <c r="G1080" s="325"/>
      <c r="H1080" s="325"/>
      <c r="I1080" s="325"/>
      <c r="J1080" s="326"/>
      <c r="K1080" s="291" t="s">
        <v>2007</v>
      </c>
    </row>
    <row r="1081" spans="1:11">
      <c r="A1081" s="212">
        <v>0</v>
      </c>
      <c r="B1081" s="27">
        <v>7237</v>
      </c>
      <c r="C1081" s="324" t="s">
        <v>4501</v>
      </c>
      <c r="D1081" s="325"/>
      <c r="E1081" s="325"/>
      <c r="F1081" s="325"/>
      <c r="G1081" s="325"/>
      <c r="H1081" s="325"/>
      <c r="I1081" s="325"/>
      <c r="J1081" s="326"/>
      <c r="K1081" s="291" t="s">
        <v>2007</v>
      </c>
    </row>
    <row r="1082" spans="1:11">
      <c r="A1082" s="212">
        <v>0</v>
      </c>
      <c r="B1082" s="27">
        <v>8359</v>
      </c>
      <c r="C1082" s="324" t="s">
        <v>4502</v>
      </c>
      <c r="D1082" s="325"/>
      <c r="E1082" s="325"/>
      <c r="F1082" s="325"/>
      <c r="G1082" s="325"/>
      <c r="H1082" s="325"/>
      <c r="I1082" s="325"/>
      <c r="J1082" s="326"/>
      <c r="K1082" s="291" t="s">
        <v>2007</v>
      </c>
    </row>
    <row r="1083" spans="1:11">
      <c r="A1083" s="212">
        <v>0</v>
      </c>
      <c r="B1083" s="27">
        <v>13508</v>
      </c>
      <c r="C1083" s="324" t="s">
        <v>4503</v>
      </c>
      <c r="D1083" s="325"/>
      <c r="E1083" s="325"/>
      <c r="F1083" s="325"/>
      <c r="G1083" s="325"/>
      <c r="H1083" s="325"/>
      <c r="I1083" s="325"/>
      <c r="J1083" s="326"/>
      <c r="K1083" s="291" t="s">
        <v>2007</v>
      </c>
    </row>
    <row r="1084" spans="1:11">
      <c r="A1084" s="212">
        <v>0</v>
      </c>
      <c r="B1084" s="27">
        <v>13524</v>
      </c>
      <c r="C1084" s="324" t="s">
        <v>4804</v>
      </c>
      <c r="D1084" s="325"/>
      <c r="E1084" s="325"/>
      <c r="F1084" s="325"/>
      <c r="G1084" s="325"/>
      <c r="H1084" s="325"/>
      <c r="I1084" s="325"/>
      <c r="J1084" s="326"/>
      <c r="K1084" s="291" t="s">
        <v>2007</v>
      </c>
    </row>
    <row r="1085" spans="1:11">
      <c r="A1085" s="212">
        <v>0</v>
      </c>
      <c r="B1085" s="27">
        <v>13557</v>
      </c>
      <c r="C1085" s="324" t="s">
        <v>4504</v>
      </c>
      <c r="D1085" s="325"/>
      <c r="E1085" s="325"/>
      <c r="F1085" s="325"/>
      <c r="G1085" s="325"/>
      <c r="H1085" s="325"/>
      <c r="I1085" s="325"/>
      <c r="J1085" s="326"/>
      <c r="K1085" s="291" t="s">
        <v>2007</v>
      </c>
    </row>
    <row r="1086" spans="1:11">
      <c r="A1086" s="212">
        <v>0</v>
      </c>
      <c r="B1086" s="27">
        <v>13581</v>
      </c>
      <c r="C1086" s="324" t="s">
        <v>4505</v>
      </c>
      <c r="D1086" s="325"/>
      <c r="E1086" s="325"/>
      <c r="F1086" s="325"/>
      <c r="G1086" s="325"/>
      <c r="H1086" s="325"/>
      <c r="I1086" s="325"/>
      <c r="J1086" s="326"/>
      <c r="K1086" s="291" t="s">
        <v>2007</v>
      </c>
    </row>
    <row r="1087" spans="1:11">
      <c r="A1087" s="212">
        <v>0</v>
      </c>
      <c r="B1087" s="27">
        <v>13599</v>
      </c>
      <c r="C1087" s="324" t="s">
        <v>4506</v>
      </c>
      <c r="D1087" s="325"/>
      <c r="E1087" s="325"/>
      <c r="F1087" s="325"/>
      <c r="G1087" s="325"/>
      <c r="H1087" s="325"/>
      <c r="I1087" s="325"/>
      <c r="J1087" s="326"/>
      <c r="K1087" s="291" t="s">
        <v>2007</v>
      </c>
    </row>
    <row r="1088" spans="1:11">
      <c r="A1088" s="212">
        <v>0</v>
      </c>
      <c r="B1088" s="27">
        <v>13623</v>
      </c>
      <c r="C1088" s="324" t="s">
        <v>4507</v>
      </c>
      <c r="D1088" s="325"/>
      <c r="E1088" s="325"/>
      <c r="F1088" s="325"/>
      <c r="G1088" s="325"/>
      <c r="H1088" s="325"/>
      <c r="I1088" s="325"/>
      <c r="J1088" s="326"/>
      <c r="K1088" s="291" t="s">
        <v>2007</v>
      </c>
    </row>
    <row r="1089" spans="1:11">
      <c r="A1089" s="212">
        <v>0</v>
      </c>
      <c r="B1089" s="27">
        <v>13631</v>
      </c>
      <c r="C1089" s="324" t="s">
        <v>4508</v>
      </c>
      <c r="D1089" s="325"/>
      <c r="E1089" s="325"/>
      <c r="F1089" s="325"/>
      <c r="G1089" s="325"/>
      <c r="H1089" s="325"/>
      <c r="I1089" s="325"/>
      <c r="J1089" s="326"/>
      <c r="K1089" s="291" t="s">
        <v>2007</v>
      </c>
    </row>
    <row r="1090" spans="1:11">
      <c r="A1090" s="212">
        <v>0</v>
      </c>
      <c r="B1090" s="27">
        <v>13649</v>
      </c>
      <c r="C1090" s="324" t="s">
        <v>4509</v>
      </c>
      <c r="D1090" s="325"/>
      <c r="E1090" s="325"/>
      <c r="F1090" s="325"/>
      <c r="G1090" s="325"/>
      <c r="H1090" s="325"/>
      <c r="I1090" s="325"/>
      <c r="J1090" s="326"/>
      <c r="K1090" s="291" t="s">
        <v>2007</v>
      </c>
    </row>
    <row r="1091" spans="1:11">
      <c r="A1091" s="212">
        <v>0</v>
      </c>
      <c r="B1091" s="27">
        <v>16162</v>
      </c>
      <c r="C1091" s="324" t="s">
        <v>4510</v>
      </c>
      <c r="D1091" s="325"/>
      <c r="E1091" s="325"/>
      <c r="F1091" s="325"/>
      <c r="G1091" s="325"/>
      <c r="H1091" s="325"/>
      <c r="I1091" s="325"/>
      <c r="J1091" s="326"/>
      <c r="K1091" s="291" t="s">
        <v>2007</v>
      </c>
    </row>
    <row r="1092" spans="1:11">
      <c r="A1092" s="212">
        <v>0</v>
      </c>
      <c r="B1092" s="27">
        <v>53942</v>
      </c>
      <c r="C1092" s="324" t="s">
        <v>4511</v>
      </c>
      <c r="D1092" s="325"/>
      <c r="E1092" s="325"/>
      <c r="F1092" s="325"/>
      <c r="G1092" s="325"/>
      <c r="H1092" s="325"/>
      <c r="I1092" s="325"/>
      <c r="J1092" s="326"/>
      <c r="K1092" s="291" t="s">
        <v>2007</v>
      </c>
    </row>
    <row r="1093" spans="1:11">
      <c r="A1093" s="212">
        <v>0</v>
      </c>
      <c r="B1093" s="27">
        <v>99895</v>
      </c>
      <c r="C1093" s="324" t="s">
        <v>4512</v>
      </c>
      <c r="D1093" s="325"/>
      <c r="E1093" s="325"/>
      <c r="F1093" s="325"/>
      <c r="G1093" s="325"/>
      <c r="H1093" s="325"/>
      <c r="I1093" s="325"/>
      <c r="J1093" s="326"/>
      <c r="K1093" s="291" t="s">
        <v>2007</v>
      </c>
    </row>
    <row r="1094" spans="1:11">
      <c r="A1094" s="212">
        <v>0</v>
      </c>
      <c r="B1094" s="27">
        <v>3988</v>
      </c>
      <c r="C1094" s="324" t="s">
        <v>4513</v>
      </c>
      <c r="D1094" s="325"/>
      <c r="E1094" s="325"/>
      <c r="F1094" s="325"/>
      <c r="G1094" s="325"/>
      <c r="H1094" s="325"/>
      <c r="I1094" s="325"/>
      <c r="J1094" s="326"/>
      <c r="K1094" s="291" t="s">
        <v>2007</v>
      </c>
    </row>
    <row r="1095" spans="1:11">
      <c r="A1095" s="212">
        <v>0</v>
      </c>
      <c r="B1095" s="27">
        <v>76018</v>
      </c>
      <c r="C1095" s="324" t="s">
        <v>4514</v>
      </c>
      <c r="D1095" s="325"/>
      <c r="E1095" s="325"/>
      <c r="F1095" s="325"/>
      <c r="G1095" s="325"/>
      <c r="H1095" s="325"/>
      <c r="I1095" s="325"/>
      <c r="J1095" s="326"/>
      <c r="K1095" s="291" t="s">
        <v>2007</v>
      </c>
    </row>
    <row r="1096" spans="1:11">
      <c r="A1096" s="212">
        <v>0</v>
      </c>
      <c r="B1096" s="27">
        <v>76026</v>
      </c>
      <c r="C1096" s="324" t="s">
        <v>4515</v>
      </c>
      <c r="D1096" s="325"/>
      <c r="E1096" s="325"/>
      <c r="F1096" s="325"/>
      <c r="G1096" s="325"/>
      <c r="H1096" s="325"/>
      <c r="I1096" s="325"/>
      <c r="J1096" s="326"/>
      <c r="K1096" s="291" t="s">
        <v>2007</v>
      </c>
    </row>
    <row r="1097" spans="1:11">
      <c r="A1097" s="212">
        <v>0</v>
      </c>
      <c r="B1097" s="27">
        <v>38265</v>
      </c>
      <c r="C1097" s="324" t="s">
        <v>4516</v>
      </c>
      <c r="D1097" s="325"/>
      <c r="E1097" s="325"/>
      <c r="F1097" s="325"/>
      <c r="G1097" s="325"/>
      <c r="H1097" s="325"/>
      <c r="I1097" s="325"/>
      <c r="J1097" s="326"/>
      <c r="K1097" s="291" t="s">
        <v>2007</v>
      </c>
    </row>
    <row r="1098" spans="1:11">
      <c r="A1098" s="212">
        <v>0</v>
      </c>
      <c r="B1098" s="27">
        <v>12260</v>
      </c>
      <c r="C1098" s="324" t="s">
        <v>4797</v>
      </c>
      <c r="D1098" s="325"/>
      <c r="E1098" s="325"/>
      <c r="F1098" s="325"/>
      <c r="G1098" s="325"/>
      <c r="H1098" s="325"/>
      <c r="I1098" s="325"/>
      <c r="J1098" s="326"/>
      <c r="K1098" s="291" t="s">
        <v>2007</v>
      </c>
    </row>
    <row r="1099" spans="1:11">
      <c r="A1099" s="212">
        <v>0</v>
      </c>
      <c r="B1099" s="27">
        <v>9845</v>
      </c>
      <c r="C1099" s="324" t="s">
        <v>4517</v>
      </c>
      <c r="D1099" s="325"/>
      <c r="E1099" s="325"/>
      <c r="F1099" s="325"/>
      <c r="G1099" s="325"/>
      <c r="H1099" s="325"/>
      <c r="I1099" s="325"/>
      <c r="J1099" s="326"/>
      <c r="K1099" s="291" t="s">
        <v>2007</v>
      </c>
    </row>
    <row r="1100" spans="1:11">
      <c r="A1100" s="212">
        <v>0</v>
      </c>
      <c r="B1100" s="27">
        <v>9852</v>
      </c>
      <c r="C1100" s="324" t="s">
        <v>4518</v>
      </c>
      <c r="D1100" s="325"/>
      <c r="E1100" s="325"/>
      <c r="F1100" s="325"/>
      <c r="G1100" s="325"/>
      <c r="H1100" s="325"/>
      <c r="I1100" s="325"/>
      <c r="J1100" s="326"/>
      <c r="K1100" s="291" t="s">
        <v>2007</v>
      </c>
    </row>
    <row r="1101" spans="1:11">
      <c r="A1101" s="212">
        <v>0</v>
      </c>
      <c r="B1101" s="27">
        <v>9886</v>
      </c>
      <c r="C1101" s="324" t="s">
        <v>4519</v>
      </c>
      <c r="D1101" s="325"/>
      <c r="E1101" s="325"/>
      <c r="F1101" s="325"/>
      <c r="G1101" s="325"/>
      <c r="H1101" s="325"/>
      <c r="I1101" s="325"/>
      <c r="J1101" s="326"/>
      <c r="K1101" s="291" t="s">
        <v>2007</v>
      </c>
    </row>
    <row r="1102" spans="1:11">
      <c r="A1102" s="212">
        <v>0</v>
      </c>
      <c r="B1102" s="27">
        <v>48173</v>
      </c>
      <c r="C1102" s="324" t="s">
        <v>4520</v>
      </c>
      <c r="D1102" s="325"/>
      <c r="E1102" s="325"/>
      <c r="F1102" s="325"/>
      <c r="G1102" s="325"/>
      <c r="H1102" s="325"/>
      <c r="I1102" s="325"/>
      <c r="J1102" s="326"/>
      <c r="K1102" s="291" t="s">
        <v>2007</v>
      </c>
    </row>
    <row r="1103" spans="1:11">
      <c r="A1103" s="212">
        <v>0</v>
      </c>
      <c r="B1103" s="27">
        <v>4754</v>
      </c>
      <c r="C1103" s="324" t="s">
        <v>4521</v>
      </c>
      <c r="D1103" s="325"/>
      <c r="E1103" s="325"/>
      <c r="F1103" s="325"/>
      <c r="G1103" s="325"/>
      <c r="H1103" s="325"/>
      <c r="I1103" s="325"/>
      <c r="J1103" s="326"/>
      <c r="K1103" s="291" t="s">
        <v>2007</v>
      </c>
    </row>
    <row r="1104" spans="1:11">
      <c r="A1104" s="212">
        <v>0</v>
      </c>
      <c r="B1104" s="27">
        <v>37655</v>
      </c>
      <c r="C1104" s="324" t="s">
        <v>4522</v>
      </c>
      <c r="D1104" s="325"/>
      <c r="E1104" s="325"/>
      <c r="F1104" s="325"/>
      <c r="G1104" s="325"/>
      <c r="H1104" s="325"/>
      <c r="I1104" s="325"/>
      <c r="J1104" s="326"/>
      <c r="K1104" s="291" t="s">
        <v>2007</v>
      </c>
    </row>
    <row r="1105" spans="1:11">
      <c r="A1105" s="212">
        <v>0</v>
      </c>
      <c r="B1105" s="27">
        <v>9902</v>
      </c>
      <c r="C1105" s="324" t="s">
        <v>4523</v>
      </c>
      <c r="D1105" s="325"/>
      <c r="E1105" s="325"/>
      <c r="F1105" s="325"/>
      <c r="G1105" s="325"/>
      <c r="H1105" s="325"/>
      <c r="I1105" s="325"/>
      <c r="J1105" s="326"/>
      <c r="K1105" s="291" t="s">
        <v>2007</v>
      </c>
    </row>
    <row r="1106" spans="1:11">
      <c r="A1106" s="212">
        <v>0</v>
      </c>
      <c r="B1106" s="27">
        <v>53090</v>
      </c>
      <c r="C1106" s="324" t="s">
        <v>4524</v>
      </c>
      <c r="D1106" s="325"/>
      <c r="E1106" s="325"/>
      <c r="F1106" s="325"/>
      <c r="G1106" s="325"/>
      <c r="H1106" s="325"/>
      <c r="I1106" s="325"/>
      <c r="J1106" s="326"/>
      <c r="K1106" s="291" t="s">
        <v>2007</v>
      </c>
    </row>
    <row r="1107" spans="1:11">
      <c r="A1107" s="212">
        <v>0</v>
      </c>
      <c r="B1107" s="27">
        <v>189068</v>
      </c>
      <c r="C1107" s="324" t="s">
        <v>4525</v>
      </c>
      <c r="D1107" s="325"/>
      <c r="E1107" s="325"/>
      <c r="F1107" s="325"/>
      <c r="G1107" s="325"/>
      <c r="H1107" s="325"/>
      <c r="I1107" s="325"/>
      <c r="J1107" s="326"/>
      <c r="K1107" s="291" t="s">
        <v>2007</v>
      </c>
    </row>
    <row r="1108" spans="1:11">
      <c r="A1108" s="212">
        <v>0</v>
      </c>
      <c r="B1108" s="27">
        <v>50641</v>
      </c>
      <c r="C1108" s="324" t="s">
        <v>4526</v>
      </c>
      <c r="D1108" s="325"/>
      <c r="E1108" s="325"/>
      <c r="F1108" s="325"/>
      <c r="G1108" s="325"/>
      <c r="H1108" s="325"/>
      <c r="I1108" s="325"/>
      <c r="J1108" s="326"/>
      <c r="K1108" s="291" t="s">
        <v>2007</v>
      </c>
    </row>
    <row r="1109" spans="1:11">
      <c r="A1109" s="212">
        <v>0</v>
      </c>
      <c r="B1109" s="27">
        <v>27300</v>
      </c>
      <c r="C1109" s="324" t="s">
        <v>4527</v>
      </c>
      <c r="D1109" s="325"/>
      <c r="E1109" s="325"/>
      <c r="F1109" s="325"/>
      <c r="G1109" s="325"/>
      <c r="H1109" s="325"/>
      <c r="I1109" s="325"/>
      <c r="J1109" s="326"/>
      <c r="K1109" s="291" t="s">
        <v>2007</v>
      </c>
    </row>
    <row r="1110" spans="1:11">
      <c r="A1110" s="212">
        <v>0</v>
      </c>
      <c r="B1110" s="27">
        <v>27318</v>
      </c>
      <c r="C1110" s="324" t="s">
        <v>4528</v>
      </c>
      <c r="D1110" s="325"/>
      <c r="E1110" s="325"/>
      <c r="F1110" s="325"/>
      <c r="G1110" s="325"/>
      <c r="H1110" s="325"/>
      <c r="I1110" s="325"/>
      <c r="J1110" s="326"/>
      <c r="K1110" s="291" t="s">
        <v>2007</v>
      </c>
    </row>
    <row r="1111" spans="1:11">
      <c r="A1111" s="212">
        <v>0</v>
      </c>
      <c r="B1111" s="27">
        <v>49155</v>
      </c>
      <c r="C1111" s="324" t="s">
        <v>4529</v>
      </c>
      <c r="D1111" s="325"/>
      <c r="E1111" s="325"/>
      <c r="F1111" s="325"/>
      <c r="G1111" s="325"/>
      <c r="H1111" s="325"/>
      <c r="I1111" s="325"/>
      <c r="J1111" s="326"/>
      <c r="K1111" s="291" t="s">
        <v>2007</v>
      </c>
    </row>
    <row r="1112" spans="1:11">
      <c r="A1112" s="212">
        <v>0</v>
      </c>
      <c r="B1112" s="27">
        <v>49999</v>
      </c>
      <c r="C1112" s="324" t="s">
        <v>4530</v>
      </c>
      <c r="D1112" s="325"/>
      <c r="E1112" s="325"/>
      <c r="F1112" s="325"/>
      <c r="G1112" s="325"/>
      <c r="H1112" s="325"/>
      <c r="I1112" s="325"/>
      <c r="J1112" s="326"/>
      <c r="K1112" s="291" t="s">
        <v>2007</v>
      </c>
    </row>
    <row r="1113" spans="1:11">
      <c r="A1113" s="212">
        <v>0</v>
      </c>
      <c r="B1113" s="27">
        <v>50161</v>
      </c>
      <c r="C1113" s="324" t="s">
        <v>4531</v>
      </c>
      <c r="D1113" s="325"/>
      <c r="E1113" s="325"/>
      <c r="F1113" s="325"/>
      <c r="G1113" s="325"/>
      <c r="H1113" s="325"/>
      <c r="I1113" s="325"/>
      <c r="J1113" s="326"/>
      <c r="K1113" s="291" t="s">
        <v>2007</v>
      </c>
    </row>
    <row r="1114" spans="1:11">
      <c r="A1114" s="212">
        <v>0</v>
      </c>
      <c r="B1114" s="27">
        <v>64998</v>
      </c>
      <c r="C1114" s="324" t="s">
        <v>4532</v>
      </c>
      <c r="D1114" s="325"/>
      <c r="E1114" s="325"/>
      <c r="F1114" s="325"/>
      <c r="G1114" s="325"/>
      <c r="H1114" s="325"/>
      <c r="I1114" s="325"/>
      <c r="J1114" s="326"/>
      <c r="K1114" s="291" t="s">
        <v>2007</v>
      </c>
    </row>
    <row r="1115" spans="1:11">
      <c r="A1115" s="212">
        <v>0</v>
      </c>
      <c r="B1115" s="27">
        <v>77834</v>
      </c>
      <c r="C1115" s="324" t="s">
        <v>4533</v>
      </c>
      <c r="D1115" s="325"/>
      <c r="E1115" s="325"/>
      <c r="F1115" s="325"/>
      <c r="G1115" s="325"/>
      <c r="H1115" s="325"/>
      <c r="I1115" s="325"/>
      <c r="J1115" s="326"/>
      <c r="K1115" s="291" t="s">
        <v>2007</v>
      </c>
    </row>
    <row r="1116" spans="1:11">
      <c r="A1116" s="212">
        <v>0</v>
      </c>
      <c r="B1116" s="27">
        <v>77842</v>
      </c>
      <c r="C1116" s="324" t="s">
        <v>4534</v>
      </c>
      <c r="D1116" s="325"/>
      <c r="E1116" s="325"/>
      <c r="F1116" s="325"/>
      <c r="G1116" s="325"/>
      <c r="H1116" s="325"/>
      <c r="I1116" s="325"/>
      <c r="J1116" s="326"/>
      <c r="K1116" s="291" t="s">
        <v>2007</v>
      </c>
    </row>
    <row r="1117" spans="1:11">
      <c r="A1117" s="212">
        <v>0</v>
      </c>
      <c r="B1117" s="27">
        <v>77859</v>
      </c>
      <c r="C1117" s="324" t="s">
        <v>4535</v>
      </c>
      <c r="D1117" s="325"/>
      <c r="E1117" s="325"/>
      <c r="F1117" s="325"/>
      <c r="G1117" s="325"/>
      <c r="H1117" s="325"/>
      <c r="I1117" s="325"/>
      <c r="J1117" s="326"/>
      <c r="K1117" s="291" t="s">
        <v>2007</v>
      </c>
    </row>
    <row r="1118" spans="1:11" ht="21" customHeight="1">
      <c r="A1118" s="212">
        <v>0</v>
      </c>
      <c r="B1118" s="27">
        <v>92031</v>
      </c>
      <c r="C1118" s="324" t="s">
        <v>4536</v>
      </c>
      <c r="D1118" s="325"/>
      <c r="E1118" s="325"/>
      <c r="F1118" s="325"/>
      <c r="G1118" s="325"/>
      <c r="H1118" s="325"/>
      <c r="I1118" s="325"/>
      <c r="J1118" s="326"/>
      <c r="K1118" s="291" t="s">
        <v>2007</v>
      </c>
    </row>
    <row r="1119" spans="1:11">
      <c r="A1119" s="212">
        <v>0</v>
      </c>
      <c r="B1119" s="27">
        <v>147520</v>
      </c>
      <c r="C1119" s="324" t="s">
        <v>4537</v>
      </c>
      <c r="D1119" s="325"/>
      <c r="E1119" s="325"/>
      <c r="F1119" s="325"/>
      <c r="G1119" s="325"/>
      <c r="H1119" s="325"/>
      <c r="I1119" s="325"/>
      <c r="J1119" s="326"/>
      <c r="K1119" s="291" t="s">
        <v>2007</v>
      </c>
    </row>
    <row r="1120" spans="1:11">
      <c r="A1120" s="212">
        <v>0</v>
      </c>
      <c r="B1120" s="27">
        <v>147512</v>
      </c>
      <c r="C1120" s="324" t="s">
        <v>4538</v>
      </c>
      <c r="D1120" s="325"/>
      <c r="E1120" s="325"/>
      <c r="F1120" s="325"/>
      <c r="G1120" s="325"/>
      <c r="H1120" s="325"/>
      <c r="I1120" s="325"/>
      <c r="J1120" s="326"/>
      <c r="K1120" s="291" t="s">
        <v>2007</v>
      </c>
    </row>
    <row r="1121" spans="1:11">
      <c r="A1121" s="212">
        <v>0</v>
      </c>
      <c r="B1121" s="27">
        <v>147504</v>
      </c>
      <c r="C1121" s="324" t="s">
        <v>4539</v>
      </c>
      <c r="D1121" s="325"/>
      <c r="E1121" s="325"/>
      <c r="F1121" s="325"/>
      <c r="G1121" s="325"/>
      <c r="H1121" s="325"/>
      <c r="I1121" s="325"/>
      <c r="J1121" s="326"/>
      <c r="K1121" s="291" t="s">
        <v>2007</v>
      </c>
    </row>
    <row r="1122" spans="1:11">
      <c r="A1122" s="212">
        <v>0</v>
      </c>
      <c r="B1122" s="27">
        <v>6007</v>
      </c>
      <c r="C1122" s="324" t="s">
        <v>4540</v>
      </c>
      <c r="D1122" s="325"/>
      <c r="E1122" s="325"/>
      <c r="F1122" s="325"/>
      <c r="G1122" s="325"/>
      <c r="H1122" s="325"/>
      <c r="I1122" s="325"/>
      <c r="J1122" s="326"/>
      <c r="K1122" s="291" t="s">
        <v>2007</v>
      </c>
    </row>
    <row r="1123" spans="1:11">
      <c r="A1123" s="212">
        <v>0</v>
      </c>
      <c r="B1123" s="27">
        <v>9209</v>
      </c>
      <c r="C1123" s="324" t="s">
        <v>4541</v>
      </c>
      <c r="D1123" s="325"/>
      <c r="E1123" s="325"/>
      <c r="F1123" s="325"/>
      <c r="G1123" s="325"/>
      <c r="H1123" s="325"/>
      <c r="I1123" s="325"/>
      <c r="J1123" s="326"/>
      <c r="K1123" s="291" t="s">
        <v>2007</v>
      </c>
    </row>
    <row r="1124" spans="1:11">
      <c r="A1124" s="212">
        <v>0</v>
      </c>
      <c r="B1124" s="27">
        <v>9894</v>
      </c>
      <c r="C1124" s="324" t="s">
        <v>4542</v>
      </c>
      <c r="D1124" s="325"/>
      <c r="E1124" s="325"/>
      <c r="F1124" s="325"/>
      <c r="G1124" s="325"/>
      <c r="H1124" s="325"/>
      <c r="I1124" s="325"/>
      <c r="J1124" s="326"/>
      <c r="K1124" s="291" t="s">
        <v>2007</v>
      </c>
    </row>
    <row r="1125" spans="1:11">
      <c r="A1125" s="212">
        <v>0</v>
      </c>
      <c r="B1125" s="27">
        <v>62174</v>
      </c>
      <c r="C1125" s="324" t="s">
        <v>4543</v>
      </c>
      <c r="D1125" s="325"/>
      <c r="E1125" s="325"/>
      <c r="F1125" s="325"/>
      <c r="G1125" s="325"/>
      <c r="H1125" s="325"/>
      <c r="I1125" s="325"/>
      <c r="J1125" s="326"/>
      <c r="K1125" s="291" t="s">
        <v>2007</v>
      </c>
    </row>
    <row r="1126" spans="1:11">
      <c r="A1126" s="212">
        <v>0</v>
      </c>
      <c r="B1126" s="27">
        <v>64030</v>
      </c>
      <c r="C1126" s="324" t="s">
        <v>4544</v>
      </c>
      <c r="D1126" s="325"/>
      <c r="E1126" s="325"/>
      <c r="F1126" s="325"/>
      <c r="G1126" s="325"/>
      <c r="H1126" s="325"/>
      <c r="I1126" s="325"/>
      <c r="J1126" s="326"/>
      <c r="K1126" s="291" t="s">
        <v>2007</v>
      </c>
    </row>
    <row r="1127" spans="1:11">
      <c r="A1127" s="212">
        <v>0</v>
      </c>
      <c r="B1127" s="27">
        <v>29280</v>
      </c>
      <c r="C1127" s="324" t="s">
        <v>4545</v>
      </c>
      <c r="D1127" s="325"/>
      <c r="E1127" s="325"/>
      <c r="F1127" s="325"/>
      <c r="G1127" s="325"/>
      <c r="H1127" s="325"/>
      <c r="I1127" s="325"/>
      <c r="J1127" s="326"/>
      <c r="K1127" s="291" t="s">
        <v>2007</v>
      </c>
    </row>
    <row r="1128" spans="1:11">
      <c r="A1128" s="212">
        <v>0</v>
      </c>
      <c r="B1128" s="27">
        <v>158840</v>
      </c>
      <c r="C1128" s="324" t="s">
        <v>4546</v>
      </c>
      <c r="D1128" s="325"/>
      <c r="E1128" s="325"/>
      <c r="F1128" s="325"/>
      <c r="G1128" s="325"/>
      <c r="H1128" s="325"/>
      <c r="I1128" s="325"/>
      <c r="J1128" s="326"/>
      <c r="K1128" s="291" t="s">
        <v>2007</v>
      </c>
    </row>
    <row r="1129" spans="1:11">
      <c r="A1129" s="212">
        <v>0</v>
      </c>
      <c r="B1129" s="27">
        <v>127852</v>
      </c>
      <c r="C1129" s="324" t="s">
        <v>4547</v>
      </c>
      <c r="D1129" s="325"/>
      <c r="E1129" s="325"/>
      <c r="F1129" s="325"/>
      <c r="G1129" s="325"/>
      <c r="H1129" s="325"/>
      <c r="I1129" s="325"/>
      <c r="J1129" s="326"/>
      <c r="K1129" s="291" t="s">
        <v>2007</v>
      </c>
    </row>
    <row r="1130" spans="1:11">
      <c r="A1130" s="212">
        <v>0</v>
      </c>
      <c r="B1130" s="27">
        <v>127860</v>
      </c>
      <c r="C1130" s="324" t="s">
        <v>4548</v>
      </c>
      <c r="D1130" s="325"/>
      <c r="E1130" s="325"/>
      <c r="F1130" s="325"/>
      <c r="G1130" s="325"/>
      <c r="H1130" s="325"/>
      <c r="I1130" s="325"/>
      <c r="J1130" s="326"/>
      <c r="K1130" s="291" t="s">
        <v>2007</v>
      </c>
    </row>
    <row r="1131" spans="1:11">
      <c r="A1131" s="212">
        <v>0</v>
      </c>
      <c r="B1131" s="27">
        <v>59675</v>
      </c>
      <c r="C1131" s="324" t="s">
        <v>4549</v>
      </c>
      <c r="D1131" s="325"/>
      <c r="E1131" s="325"/>
      <c r="F1131" s="325"/>
      <c r="G1131" s="325"/>
      <c r="H1131" s="325"/>
      <c r="I1131" s="325"/>
      <c r="J1131" s="326"/>
      <c r="K1131" s="291" t="s">
        <v>2007</v>
      </c>
    </row>
    <row r="1132" spans="1:11">
      <c r="A1132" s="212">
        <v>0</v>
      </c>
      <c r="B1132" s="27">
        <v>40188</v>
      </c>
      <c r="C1132" s="324" t="s">
        <v>4550</v>
      </c>
      <c r="D1132" s="325"/>
      <c r="E1132" s="325"/>
      <c r="F1132" s="325"/>
      <c r="G1132" s="325"/>
      <c r="H1132" s="325"/>
      <c r="I1132" s="325"/>
      <c r="J1132" s="326"/>
      <c r="K1132" s="291" t="s">
        <v>2007</v>
      </c>
    </row>
    <row r="1133" spans="1:11">
      <c r="A1133" s="212">
        <v>0</v>
      </c>
      <c r="B1133" s="27">
        <v>69328</v>
      </c>
      <c r="C1133" s="324" t="s">
        <v>4551</v>
      </c>
      <c r="D1133" s="325"/>
      <c r="E1133" s="325"/>
      <c r="F1133" s="325"/>
      <c r="G1133" s="325"/>
      <c r="H1133" s="325"/>
      <c r="I1133" s="325"/>
      <c r="J1133" s="326"/>
      <c r="K1133" s="291" t="s">
        <v>2007</v>
      </c>
    </row>
    <row r="1134" spans="1:11">
      <c r="A1134" s="212">
        <v>0</v>
      </c>
      <c r="B1134" s="27">
        <v>134882</v>
      </c>
      <c r="C1134" s="324" t="s">
        <v>4552</v>
      </c>
      <c r="D1134" s="325"/>
      <c r="E1134" s="325"/>
      <c r="F1134" s="325"/>
      <c r="G1134" s="325"/>
      <c r="H1134" s="325"/>
      <c r="I1134" s="325"/>
      <c r="J1134" s="326"/>
      <c r="K1134" s="291" t="s">
        <v>2007</v>
      </c>
    </row>
    <row r="1135" spans="1:11">
      <c r="A1135" s="212">
        <v>0</v>
      </c>
      <c r="B1135" s="27">
        <v>134916</v>
      </c>
      <c r="C1135" s="324" t="s">
        <v>4553</v>
      </c>
      <c r="D1135" s="325"/>
      <c r="E1135" s="325"/>
      <c r="F1135" s="325"/>
      <c r="G1135" s="325"/>
      <c r="H1135" s="325"/>
      <c r="I1135" s="325"/>
      <c r="J1135" s="326"/>
      <c r="K1135" s="291" t="s">
        <v>2007</v>
      </c>
    </row>
    <row r="1136" spans="1:11">
      <c r="A1136" s="212">
        <v>0</v>
      </c>
      <c r="B1136" s="27">
        <v>134932</v>
      </c>
      <c r="C1136" s="324" t="s">
        <v>4554</v>
      </c>
      <c r="D1136" s="325"/>
      <c r="E1136" s="325"/>
      <c r="F1136" s="325"/>
      <c r="G1136" s="325"/>
      <c r="H1136" s="325"/>
      <c r="I1136" s="325"/>
      <c r="J1136" s="326"/>
      <c r="K1136" s="291" t="s">
        <v>2007</v>
      </c>
    </row>
    <row r="1137" spans="1:11">
      <c r="A1137" s="212">
        <v>0</v>
      </c>
      <c r="B1137" s="27">
        <v>192195</v>
      </c>
      <c r="C1137" s="324" t="s">
        <v>707</v>
      </c>
      <c r="D1137" s="325"/>
      <c r="E1137" s="325"/>
      <c r="F1137" s="325"/>
      <c r="G1137" s="325"/>
      <c r="H1137" s="325"/>
      <c r="I1137" s="325"/>
      <c r="J1137" s="326"/>
      <c r="K1137" s="291" t="s">
        <v>2007</v>
      </c>
    </row>
    <row r="1138" spans="1:11">
      <c r="A1138" s="212">
        <v>0</v>
      </c>
      <c r="B1138" s="27">
        <v>71860</v>
      </c>
      <c r="C1138" s="324" t="s">
        <v>4555</v>
      </c>
      <c r="D1138" s="325"/>
      <c r="E1138" s="325"/>
      <c r="F1138" s="325"/>
      <c r="G1138" s="325"/>
      <c r="H1138" s="325"/>
      <c r="I1138" s="325"/>
      <c r="J1138" s="326"/>
      <c r="K1138" s="291" t="s">
        <v>2007</v>
      </c>
    </row>
    <row r="1139" spans="1:11">
      <c r="A1139" s="212">
        <v>0</v>
      </c>
      <c r="B1139" s="27">
        <v>165506</v>
      </c>
      <c r="C1139" s="324" t="s">
        <v>4556</v>
      </c>
      <c r="D1139" s="325"/>
      <c r="E1139" s="325"/>
      <c r="F1139" s="325"/>
      <c r="G1139" s="325"/>
      <c r="H1139" s="325"/>
      <c r="I1139" s="325"/>
      <c r="J1139" s="326"/>
      <c r="K1139" s="291" t="s">
        <v>2007</v>
      </c>
    </row>
    <row r="1140" spans="1:11" ht="21" customHeight="1">
      <c r="A1140" s="212">
        <v>0</v>
      </c>
      <c r="B1140" s="27">
        <v>165514</v>
      </c>
      <c r="C1140" s="324" t="s">
        <v>4557</v>
      </c>
      <c r="D1140" s="325"/>
      <c r="E1140" s="325"/>
      <c r="F1140" s="325"/>
      <c r="G1140" s="325"/>
      <c r="H1140" s="325"/>
      <c r="I1140" s="325"/>
      <c r="J1140" s="326"/>
      <c r="K1140" s="291" t="s">
        <v>2007</v>
      </c>
    </row>
    <row r="1141" spans="1:11" ht="21" customHeight="1">
      <c r="A1141" s="212">
        <v>0</v>
      </c>
      <c r="B1141" s="27">
        <v>165522</v>
      </c>
      <c r="C1141" s="324" t="s">
        <v>4558</v>
      </c>
      <c r="D1141" s="325"/>
      <c r="E1141" s="325"/>
      <c r="F1141" s="325"/>
      <c r="G1141" s="325"/>
      <c r="H1141" s="325"/>
      <c r="I1141" s="325"/>
      <c r="J1141" s="326"/>
      <c r="K1141" s="291" t="s">
        <v>2007</v>
      </c>
    </row>
    <row r="1142" spans="1:11">
      <c r="A1142" s="212">
        <v>0</v>
      </c>
      <c r="B1142" s="27">
        <v>174128</v>
      </c>
      <c r="C1142" s="324" t="s">
        <v>4559</v>
      </c>
      <c r="D1142" s="325"/>
      <c r="E1142" s="325"/>
      <c r="F1142" s="325"/>
      <c r="G1142" s="325"/>
      <c r="H1142" s="325"/>
      <c r="I1142" s="325"/>
      <c r="J1142" s="326"/>
      <c r="K1142" s="291" t="s">
        <v>2007</v>
      </c>
    </row>
    <row r="1143" spans="1:11">
      <c r="A1143" s="212">
        <v>0</v>
      </c>
      <c r="B1143" s="27">
        <v>1080142</v>
      </c>
      <c r="C1143" s="324" t="s">
        <v>4560</v>
      </c>
      <c r="D1143" s="325"/>
      <c r="E1143" s="325"/>
      <c r="F1143" s="325"/>
      <c r="G1143" s="325"/>
      <c r="H1143" s="325"/>
      <c r="I1143" s="325"/>
      <c r="J1143" s="326"/>
      <c r="K1143" s="291" t="s">
        <v>2007</v>
      </c>
    </row>
    <row r="1145" spans="1:11">
      <c r="B1145" s="28"/>
    </row>
    <row r="1146" spans="1:11">
      <c r="B1146" s="13"/>
    </row>
  </sheetData>
  <autoFilter ref="A7:K1146" xr:uid="{5E682733-A2D1-4323-A53E-EB4A8579ED4E}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094">
    <mergeCell ref="C1143:J1143"/>
    <mergeCell ref="C872:J872"/>
    <mergeCell ref="C882:J882"/>
    <mergeCell ref="C883:J883"/>
    <mergeCell ref="C1002:J1002"/>
    <mergeCell ref="C1015:J1015"/>
    <mergeCell ref="C1121:J1121"/>
    <mergeCell ref="C627:J627"/>
    <mergeCell ref="C628:J628"/>
    <mergeCell ref="C629:J629"/>
    <mergeCell ref="C630:J630"/>
    <mergeCell ref="C631:J631"/>
    <mergeCell ref="C632:J632"/>
    <mergeCell ref="C540:J540"/>
    <mergeCell ref="C539:J539"/>
    <mergeCell ref="C556:J556"/>
    <mergeCell ref="C557:J557"/>
    <mergeCell ref="C559:J559"/>
    <mergeCell ref="C560:J560"/>
    <mergeCell ref="C577:J577"/>
    <mergeCell ref="C578:J578"/>
    <mergeCell ref="C625:J625"/>
    <mergeCell ref="C563:J563"/>
    <mergeCell ref="C564:J564"/>
    <mergeCell ref="C565:J565"/>
    <mergeCell ref="C566:J566"/>
    <mergeCell ref="C567:J567"/>
    <mergeCell ref="C568:J568"/>
    <mergeCell ref="C569:J569"/>
    <mergeCell ref="C570:J570"/>
    <mergeCell ref="C571:J571"/>
    <mergeCell ref="C572:J572"/>
    <mergeCell ref="C573:J573"/>
    <mergeCell ref="C574:J574"/>
    <mergeCell ref="C575:J575"/>
    <mergeCell ref="C576:J576"/>
    <mergeCell ref="C579:J579"/>
    <mergeCell ref="C443:J443"/>
    <mergeCell ref="C444:J444"/>
    <mergeCell ref="C446:J446"/>
    <mergeCell ref="C447:J447"/>
    <mergeCell ref="C448:J448"/>
    <mergeCell ref="C462:J462"/>
    <mergeCell ref="C463:J463"/>
    <mergeCell ref="C499:J499"/>
    <mergeCell ref="C525:J525"/>
    <mergeCell ref="C528:J528"/>
    <mergeCell ref="C529:J529"/>
    <mergeCell ref="C508:J508"/>
    <mergeCell ref="C509:J509"/>
    <mergeCell ref="C501:J501"/>
    <mergeCell ref="C506:J506"/>
    <mergeCell ref="C507:J507"/>
    <mergeCell ref="C471:J471"/>
    <mergeCell ref="C472:J472"/>
    <mergeCell ref="C473:J473"/>
    <mergeCell ref="C474:J474"/>
    <mergeCell ref="C475:J475"/>
    <mergeCell ref="C476:J476"/>
    <mergeCell ref="C477:J477"/>
    <mergeCell ref="C478:J478"/>
    <mergeCell ref="C479:J479"/>
    <mergeCell ref="C526:J526"/>
    <mergeCell ref="C527:J527"/>
    <mergeCell ref="B2:K2"/>
    <mergeCell ref="B3:K3"/>
    <mergeCell ref="C7:J7"/>
    <mergeCell ref="B8:K8"/>
    <mergeCell ref="B9:J9"/>
    <mergeCell ref="K9:K13"/>
    <mergeCell ref="B14:J14"/>
    <mergeCell ref="K14:K18"/>
    <mergeCell ref="B19:J19"/>
    <mergeCell ref="K19:K23"/>
    <mergeCell ref="B373:J373"/>
    <mergeCell ref="K373:K375"/>
    <mergeCell ref="B67:J67"/>
    <mergeCell ref="K67:K69"/>
    <mergeCell ref="B70:J70"/>
    <mergeCell ref="K70:K72"/>
    <mergeCell ref="B74:J74"/>
    <mergeCell ref="K74:K76"/>
    <mergeCell ref="B77:J77"/>
    <mergeCell ref="K77:K79"/>
    <mergeCell ref="B80:J80"/>
    <mergeCell ref="K80:K82"/>
    <mergeCell ref="B83:J83"/>
    <mergeCell ref="K83:K85"/>
    <mergeCell ref="B86:J86"/>
    <mergeCell ref="K86:K88"/>
    <mergeCell ref="B89:J89"/>
    <mergeCell ref="K89:K91"/>
    <mergeCell ref="B92:J92"/>
    <mergeCell ref="K92:K94"/>
    <mergeCell ref="B95:J95"/>
    <mergeCell ref="K95:K97"/>
    <mergeCell ref="B24:J24"/>
    <mergeCell ref="K24:K28"/>
    <mergeCell ref="B55:J55"/>
    <mergeCell ref="K55:K59"/>
    <mergeCell ref="B61:J61"/>
    <mergeCell ref="K61:K63"/>
    <mergeCell ref="B64:J64"/>
    <mergeCell ref="B30:J30"/>
    <mergeCell ref="K30:K34"/>
    <mergeCell ref="B35:J35"/>
    <mergeCell ref="K35:K39"/>
    <mergeCell ref="B40:J40"/>
    <mergeCell ref="K64:K66"/>
    <mergeCell ref="K40:K44"/>
    <mergeCell ref="B45:J45"/>
    <mergeCell ref="K45:K49"/>
    <mergeCell ref="B50:J50"/>
    <mergeCell ref="K50:K54"/>
    <mergeCell ref="C116:J116"/>
    <mergeCell ref="C117:J117"/>
    <mergeCell ref="B119:J119"/>
    <mergeCell ref="K119:K122"/>
    <mergeCell ref="B123:J123"/>
    <mergeCell ref="K123:K126"/>
    <mergeCell ref="K127:K129"/>
    <mergeCell ref="K130:K133"/>
    <mergeCell ref="B135:J135"/>
    <mergeCell ref="K135:K137"/>
    <mergeCell ref="K105:K107"/>
    <mergeCell ref="B108:J108"/>
    <mergeCell ref="K108:K110"/>
    <mergeCell ref="C112:J112"/>
    <mergeCell ref="C113:J113"/>
    <mergeCell ref="C114:J114"/>
    <mergeCell ref="B99:J99"/>
    <mergeCell ref="K99:K101"/>
    <mergeCell ref="B102:J102"/>
    <mergeCell ref="K102:K104"/>
    <mergeCell ref="B105:J105"/>
    <mergeCell ref="B155:J155"/>
    <mergeCell ref="K155:K157"/>
    <mergeCell ref="B158:J158"/>
    <mergeCell ref="K158:K160"/>
    <mergeCell ref="B161:J161"/>
    <mergeCell ref="K161:K163"/>
    <mergeCell ref="B164:J164"/>
    <mergeCell ref="K164:K166"/>
    <mergeCell ref="B167:J167"/>
    <mergeCell ref="K167:K169"/>
    <mergeCell ref="B138:J138"/>
    <mergeCell ref="K138:K140"/>
    <mergeCell ref="B142:J142"/>
    <mergeCell ref="K142:K144"/>
    <mergeCell ref="B145:J145"/>
    <mergeCell ref="K145:K147"/>
    <mergeCell ref="B148:J148"/>
    <mergeCell ref="K148:K150"/>
    <mergeCell ref="B151:J151"/>
    <mergeCell ref="K151:K153"/>
    <mergeCell ref="B185:J185"/>
    <mergeCell ref="K185:K187"/>
    <mergeCell ref="B188:J188"/>
    <mergeCell ref="K188:K190"/>
    <mergeCell ref="B195:J195"/>
    <mergeCell ref="K195:K197"/>
    <mergeCell ref="B198:J198"/>
    <mergeCell ref="K198:K200"/>
    <mergeCell ref="B201:J201"/>
    <mergeCell ref="K201:K203"/>
    <mergeCell ref="B191:J191"/>
    <mergeCell ref="K191:K193"/>
    <mergeCell ref="B170:J170"/>
    <mergeCell ref="K170:K172"/>
    <mergeCell ref="B173:J173"/>
    <mergeCell ref="K173:K175"/>
    <mergeCell ref="B176:J176"/>
    <mergeCell ref="K176:K178"/>
    <mergeCell ref="B179:J179"/>
    <mergeCell ref="K179:K181"/>
    <mergeCell ref="B182:J182"/>
    <mergeCell ref="K182:K184"/>
    <mergeCell ref="B219:J219"/>
    <mergeCell ref="K219:K221"/>
    <mergeCell ref="B222:J222"/>
    <mergeCell ref="K222:K224"/>
    <mergeCell ref="B225:J225"/>
    <mergeCell ref="K225:K227"/>
    <mergeCell ref="B228:J228"/>
    <mergeCell ref="K228:K230"/>
    <mergeCell ref="B232:J232"/>
    <mergeCell ref="K232:K234"/>
    <mergeCell ref="B204:J204"/>
    <mergeCell ref="K204:K206"/>
    <mergeCell ref="B207:J207"/>
    <mergeCell ref="K207:K209"/>
    <mergeCell ref="B210:J210"/>
    <mergeCell ref="K210:K212"/>
    <mergeCell ref="B213:J213"/>
    <mergeCell ref="K213:K215"/>
    <mergeCell ref="B216:J216"/>
    <mergeCell ref="K216:K218"/>
    <mergeCell ref="B251:J251"/>
    <mergeCell ref="K251:K253"/>
    <mergeCell ref="B254:J254"/>
    <mergeCell ref="K254:K256"/>
    <mergeCell ref="B257:J257"/>
    <mergeCell ref="K257:K259"/>
    <mergeCell ref="B261:J261"/>
    <mergeCell ref="K261:K263"/>
    <mergeCell ref="B264:J264"/>
    <mergeCell ref="K264:K266"/>
    <mergeCell ref="B235:J235"/>
    <mergeCell ref="B245:J245"/>
    <mergeCell ref="K245:K247"/>
    <mergeCell ref="B248:J248"/>
    <mergeCell ref="K248:K250"/>
    <mergeCell ref="K235:K237"/>
    <mergeCell ref="B239:J239"/>
    <mergeCell ref="K239:K241"/>
    <mergeCell ref="B242:J242"/>
    <mergeCell ref="K242:K244"/>
    <mergeCell ref="B286:J286"/>
    <mergeCell ref="B283:J283"/>
    <mergeCell ref="K283:K285"/>
    <mergeCell ref="K286:K288"/>
    <mergeCell ref="B290:J290"/>
    <mergeCell ref="K290:K292"/>
    <mergeCell ref="B293:J293"/>
    <mergeCell ref="K293:K295"/>
    <mergeCell ref="B296:J296"/>
    <mergeCell ref="K296:K298"/>
    <mergeCell ref="B267:J267"/>
    <mergeCell ref="K267:K269"/>
    <mergeCell ref="B270:J270"/>
    <mergeCell ref="K270:K272"/>
    <mergeCell ref="B273:J273"/>
    <mergeCell ref="K273:K275"/>
    <mergeCell ref="B276:J276"/>
    <mergeCell ref="K276:K278"/>
    <mergeCell ref="B280:J280"/>
    <mergeCell ref="K280:K282"/>
    <mergeCell ref="K367:K369"/>
    <mergeCell ref="B370:J370"/>
    <mergeCell ref="B337:J337"/>
    <mergeCell ref="K337:K339"/>
    <mergeCell ref="B340:J340"/>
    <mergeCell ref="K340:K342"/>
    <mergeCell ref="B343:J343"/>
    <mergeCell ref="K343:K345"/>
    <mergeCell ref="B346:J346"/>
    <mergeCell ref="K346:K348"/>
    <mergeCell ref="B327:J327"/>
    <mergeCell ref="K327:K329"/>
    <mergeCell ref="B317:J317"/>
    <mergeCell ref="K317:K319"/>
    <mergeCell ref="B320:J320"/>
    <mergeCell ref="K320:K322"/>
    <mergeCell ref="B330:J330"/>
    <mergeCell ref="K330:K332"/>
    <mergeCell ref="A9:A13"/>
    <mergeCell ref="A14:A18"/>
    <mergeCell ref="A19:A23"/>
    <mergeCell ref="A24:A28"/>
    <mergeCell ref="A30:A34"/>
    <mergeCell ref="A35:A39"/>
    <mergeCell ref="A40:A44"/>
    <mergeCell ref="A45:A49"/>
    <mergeCell ref="A50:A54"/>
    <mergeCell ref="C449:J449"/>
    <mergeCell ref="C450:J450"/>
    <mergeCell ref="C451:J451"/>
    <mergeCell ref="C452:J452"/>
    <mergeCell ref="C455:J455"/>
    <mergeCell ref="C456:J456"/>
    <mergeCell ref="C457:J457"/>
    <mergeCell ref="C782:J782"/>
    <mergeCell ref="C510:J510"/>
    <mergeCell ref="C511:J511"/>
    <mergeCell ref="C512:J512"/>
    <mergeCell ref="C513:J513"/>
    <mergeCell ref="C514:J514"/>
    <mergeCell ref="C515:J515"/>
    <mergeCell ref="C516:J516"/>
    <mergeCell ref="C517:J517"/>
    <mergeCell ref="C518:J518"/>
    <mergeCell ref="C519:J519"/>
    <mergeCell ref="C520:J520"/>
    <mergeCell ref="C521:J521"/>
    <mergeCell ref="C522:J522"/>
    <mergeCell ref="C523:J523"/>
    <mergeCell ref="C524:J524"/>
    <mergeCell ref="A86:A88"/>
    <mergeCell ref="A89:A91"/>
    <mergeCell ref="A92:A94"/>
    <mergeCell ref="A95:A97"/>
    <mergeCell ref="A99:A101"/>
    <mergeCell ref="A102:A104"/>
    <mergeCell ref="A105:A107"/>
    <mergeCell ref="A108:A110"/>
    <mergeCell ref="A119:A122"/>
    <mergeCell ref="A55:A59"/>
    <mergeCell ref="A61:A63"/>
    <mergeCell ref="A64:A66"/>
    <mergeCell ref="A67:A69"/>
    <mergeCell ref="A70:A72"/>
    <mergeCell ref="A74:A76"/>
    <mergeCell ref="A77:A79"/>
    <mergeCell ref="A80:A82"/>
    <mergeCell ref="A83:A85"/>
    <mergeCell ref="A112:A114"/>
    <mergeCell ref="A116:A118"/>
    <mergeCell ref="A155:A157"/>
    <mergeCell ref="A158:A160"/>
    <mergeCell ref="A161:A163"/>
    <mergeCell ref="A164:A166"/>
    <mergeCell ref="A167:A169"/>
    <mergeCell ref="A170:A172"/>
    <mergeCell ref="A173:A175"/>
    <mergeCell ref="A176:A178"/>
    <mergeCell ref="A179:A181"/>
    <mergeCell ref="A123:A126"/>
    <mergeCell ref="A127:A129"/>
    <mergeCell ref="A130:A133"/>
    <mergeCell ref="A135:A137"/>
    <mergeCell ref="A138:A140"/>
    <mergeCell ref="A142:A144"/>
    <mergeCell ref="A145:A147"/>
    <mergeCell ref="A148:A150"/>
    <mergeCell ref="A151:A153"/>
    <mergeCell ref="A210:A212"/>
    <mergeCell ref="A213:A215"/>
    <mergeCell ref="A216:A218"/>
    <mergeCell ref="A219:A221"/>
    <mergeCell ref="A222:A224"/>
    <mergeCell ref="A225:A227"/>
    <mergeCell ref="A228:A230"/>
    <mergeCell ref="A232:A234"/>
    <mergeCell ref="A235:A237"/>
    <mergeCell ref="A182:A184"/>
    <mergeCell ref="A185:A187"/>
    <mergeCell ref="A188:A190"/>
    <mergeCell ref="A191:A193"/>
    <mergeCell ref="A195:A197"/>
    <mergeCell ref="A198:A200"/>
    <mergeCell ref="A201:A203"/>
    <mergeCell ref="A204:A206"/>
    <mergeCell ref="A207:A209"/>
    <mergeCell ref="A267:A269"/>
    <mergeCell ref="A270:A272"/>
    <mergeCell ref="A273:A275"/>
    <mergeCell ref="A276:A278"/>
    <mergeCell ref="A280:A282"/>
    <mergeCell ref="A283:A285"/>
    <mergeCell ref="A286:A288"/>
    <mergeCell ref="A290:A292"/>
    <mergeCell ref="A293:A295"/>
    <mergeCell ref="A239:A241"/>
    <mergeCell ref="A242:A244"/>
    <mergeCell ref="A245:A247"/>
    <mergeCell ref="A248:A250"/>
    <mergeCell ref="A251:A253"/>
    <mergeCell ref="A254:A256"/>
    <mergeCell ref="A257:A259"/>
    <mergeCell ref="A261:A263"/>
    <mergeCell ref="A264:A266"/>
    <mergeCell ref="A314:A316"/>
    <mergeCell ref="B314:J314"/>
    <mergeCell ref="K314:K316"/>
    <mergeCell ref="A317:A319"/>
    <mergeCell ref="A320:A322"/>
    <mergeCell ref="A324:A326"/>
    <mergeCell ref="B324:J324"/>
    <mergeCell ref="K324:K326"/>
    <mergeCell ref="A327:A329"/>
    <mergeCell ref="A296:A298"/>
    <mergeCell ref="A300:A302"/>
    <mergeCell ref="B300:J300"/>
    <mergeCell ref="K300:K302"/>
    <mergeCell ref="A303:A305"/>
    <mergeCell ref="A307:A309"/>
    <mergeCell ref="B307:J307"/>
    <mergeCell ref="K307:K309"/>
    <mergeCell ref="A310:A312"/>
    <mergeCell ref="B303:J303"/>
    <mergeCell ref="K303:K305"/>
    <mergeCell ref="B310:J310"/>
    <mergeCell ref="K310:K312"/>
    <mergeCell ref="A352:A354"/>
    <mergeCell ref="A355:A357"/>
    <mergeCell ref="A358:A360"/>
    <mergeCell ref="A361:A363"/>
    <mergeCell ref="A364:A366"/>
    <mergeCell ref="A367:A369"/>
    <mergeCell ref="A370:A372"/>
    <mergeCell ref="A373:A375"/>
    <mergeCell ref="C377:J377"/>
    <mergeCell ref="A330:A332"/>
    <mergeCell ref="A334:A336"/>
    <mergeCell ref="B334:J334"/>
    <mergeCell ref="K334:K336"/>
    <mergeCell ref="A337:A339"/>
    <mergeCell ref="A340:A342"/>
    <mergeCell ref="A343:A345"/>
    <mergeCell ref="A346:A348"/>
    <mergeCell ref="A349:A351"/>
    <mergeCell ref="B349:J349"/>
    <mergeCell ref="K349:K351"/>
    <mergeCell ref="B352:J352"/>
    <mergeCell ref="K352:K354"/>
    <mergeCell ref="B355:J355"/>
    <mergeCell ref="K355:K357"/>
    <mergeCell ref="B358:J358"/>
    <mergeCell ref="K358:K360"/>
    <mergeCell ref="K370:K372"/>
    <mergeCell ref="B361:J361"/>
    <mergeCell ref="K361:K363"/>
    <mergeCell ref="B364:J364"/>
    <mergeCell ref="K364:K366"/>
    <mergeCell ref="B367:J367"/>
    <mergeCell ref="C387:J387"/>
    <mergeCell ref="C388:J388"/>
    <mergeCell ref="C389:J389"/>
    <mergeCell ref="C390:J390"/>
    <mergeCell ref="C391:J391"/>
    <mergeCell ref="C392:J392"/>
    <mergeCell ref="C393:J393"/>
    <mergeCell ref="C394:J394"/>
    <mergeCell ref="C395:J395"/>
    <mergeCell ref="C378:J378"/>
    <mergeCell ref="C379:J379"/>
    <mergeCell ref="C380:J380"/>
    <mergeCell ref="C381:J381"/>
    <mergeCell ref="C382:J382"/>
    <mergeCell ref="C383:J383"/>
    <mergeCell ref="C384:J384"/>
    <mergeCell ref="C385:J385"/>
    <mergeCell ref="C386:J386"/>
    <mergeCell ref="B405:K405"/>
    <mergeCell ref="C406:J406"/>
    <mergeCell ref="C407:J407"/>
    <mergeCell ref="C408:J408"/>
    <mergeCell ref="C409:J409"/>
    <mergeCell ref="C410:J410"/>
    <mergeCell ref="C411:J411"/>
    <mergeCell ref="C412:J412"/>
    <mergeCell ref="C415:J415"/>
    <mergeCell ref="C396:J396"/>
    <mergeCell ref="C397:J397"/>
    <mergeCell ref="C398:J398"/>
    <mergeCell ref="C399:J399"/>
    <mergeCell ref="C400:J400"/>
    <mergeCell ref="C401:J401"/>
    <mergeCell ref="C402:J402"/>
    <mergeCell ref="C403:J403"/>
    <mergeCell ref="C404:J404"/>
    <mergeCell ref="C414:J414"/>
    <mergeCell ref="C413:J413"/>
    <mergeCell ref="C425:J425"/>
    <mergeCell ref="C426:J426"/>
    <mergeCell ref="C427:J427"/>
    <mergeCell ref="C428:J428"/>
    <mergeCell ref="C429:J429"/>
    <mergeCell ref="C430:J430"/>
    <mergeCell ref="B431:K431"/>
    <mergeCell ref="C432:J432"/>
    <mergeCell ref="C433:J433"/>
    <mergeCell ref="C416:J416"/>
    <mergeCell ref="C417:J417"/>
    <mergeCell ref="C418:J418"/>
    <mergeCell ref="C419:J419"/>
    <mergeCell ref="C420:J420"/>
    <mergeCell ref="C421:J421"/>
    <mergeCell ref="C422:J422"/>
    <mergeCell ref="C423:J423"/>
    <mergeCell ref="C424:J424"/>
    <mergeCell ref="C480:J480"/>
    <mergeCell ref="C481:J481"/>
    <mergeCell ref="C482:J482"/>
    <mergeCell ref="C483:J483"/>
    <mergeCell ref="C484:J484"/>
    <mergeCell ref="C485:J485"/>
    <mergeCell ref="C486:J486"/>
    <mergeCell ref="C487:J487"/>
    <mergeCell ref="C488:J488"/>
    <mergeCell ref="C434:J434"/>
    <mergeCell ref="B461:K461"/>
    <mergeCell ref="C464:J464"/>
    <mergeCell ref="C465:J465"/>
    <mergeCell ref="C466:J466"/>
    <mergeCell ref="C467:J467"/>
    <mergeCell ref="C468:J468"/>
    <mergeCell ref="C469:J469"/>
    <mergeCell ref="C470:J470"/>
    <mergeCell ref="C442:J442"/>
    <mergeCell ref="C458:J458"/>
    <mergeCell ref="C459:J459"/>
    <mergeCell ref="C460:J460"/>
    <mergeCell ref="C445:J445"/>
    <mergeCell ref="C435:J435"/>
    <mergeCell ref="C436:J436"/>
    <mergeCell ref="C437:J437"/>
    <mergeCell ref="C438:J438"/>
    <mergeCell ref="C453:J453"/>
    <mergeCell ref="C454:J454"/>
    <mergeCell ref="C439:J439"/>
    <mergeCell ref="C440:J440"/>
    <mergeCell ref="C441:J441"/>
    <mergeCell ref="C498:J498"/>
    <mergeCell ref="B502:K502"/>
    <mergeCell ref="C503:J503"/>
    <mergeCell ref="C504:J504"/>
    <mergeCell ref="C505:J505"/>
    <mergeCell ref="B530:K530"/>
    <mergeCell ref="C533:J533"/>
    <mergeCell ref="C534:J534"/>
    <mergeCell ref="C538:J538"/>
    <mergeCell ref="B489:K489"/>
    <mergeCell ref="C490:J490"/>
    <mergeCell ref="C491:J491"/>
    <mergeCell ref="C492:J492"/>
    <mergeCell ref="C493:J493"/>
    <mergeCell ref="C494:J494"/>
    <mergeCell ref="C495:J495"/>
    <mergeCell ref="C496:J496"/>
    <mergeCell ref="C497:J497"/>
    <mergeCell ref="C500:J500"/>
    <mergeCell ref="C531:J531"/>
    <mergeCell ref="C532:J532"/>
    <mergeCell ref="C535:J535"/>
    <mergeCell ref="C536:J536"/>
    <mergeCell ref="C537:J537"/>
    <mergeCell ref="C550:J550"/>
    <mergeCell ref="C551:J551"/>
    <mergeCell ref="C552:J552"/>
    <mergeCell ref="C553:J553"/>
    <mergeCell ref="C554:J554"/>
    <mergeCell ref="C555:J555"/>
    <mergeCell ref="C558:J558"/>
    <mergeCell ref="C561:J561"/>
    <mergeCell ref="C562:J562"/>
    <mergeCell ref="C541:J541"/>
    <mergeCell ref="C542:J542"/>
    <mergeCell ref="C543:J543"/>
    <mergeCell ref="C544:J544"/>
    <mergeCell ref="C545:J545"/>
    <mergeCell ref="C546:J546"/>
    <mergeCell ref="C547:J547"/>
    <mergeCell ref="C548:J548"/>
    <mergeCell ref="C549:J549"/>
    <mergeCell ref="C589:J589"/>
    <mergeCell ref="C590:J590"/>
    <mergeCell ref="C591:J591"/>
    <mergeCell ref="C592:J592"/>
    <mergeCell ref="C593:J593"/>
    <mergeCell ref="C594:J594"/>
    <mergeCell ref="C595:J595"/>
    <mergeCell ref="C596:J596"/>
    <mergeCell ref="C597:J597"/>
    <mergeCell ref="C580:J580"/>
    <mergeCell ref="C581:J581"/>
    <mergeCell ref="B582:K582"/>
    <mergeCell ref="B583:K583"/>
    <mergeCell ref="C584:J584"/>
    <mergeCell ref="C585:J585"/>
    <mergeCell ref="C586:J586"/>
    <mergeCell ref="C587:J587"/>
    <mergeCell ref="C588:J588"/>
    <mergeCell ref="C607:J607"/>
    <mergeCell ref="C608:J608"/>
    <mergeCell ref="C609:J609"/>
    <mergeCell ref="C610:J610"/>
    <mergeCell ref="C611:J611"/>
    <mergeCell ref="C612:J612"/>
    <mergeCell ref="C613:J613"/>
    <mergeCell ref="C614:J614"/>
    <mergeCell ref="C615:J615"/>
    <mergeCell ref="C598:J598"/>
    <mergeCell ref="C599:J599"/>
    <mergeCell ref="C600:J600"/>
    <mergeCell ref="C601:J601"/>
    <mergeCell ref="C602:J602"/>
    <mergeCell ref="C603:J603"/>
    <mergeCell ref="C604:J604"/>
    <mergeCell ref="C605:J605"/>
    <mergeCell ref="C606:J606"/>
    <mergeCell ref="C633:J633"/>
    <mergeCell ref="C634:J634"/>
    <mergeCell ref="C635:J635"/>
    <mergeCell ref="C636:J636"/>
    <mergeCell ref="C637:J637"/>
    <mergeCell ref="C638:J638"/>
    <mergeCell ref="C639:J639"/>
    <mergeCell ref="C640:J640"/>
    <mergeCell ref="C641:J641"/>
    <mergeCell ref="C616:J616"/>
    <mergeCell ref="C617:J617"/>
    <mergeCell ref="C618:J618"/>
    <mergeCell ref="C619:J619"/>
    <mergeCell ref="C620:J620"/>
    <mergeCell ref="C621:J621"/>
    <mergeCell ref="C622:J622"/>
    <mergeCell ref="C623:J623"/>
    <mergeCell ref="C624:J624"/>
    <mergeCell ref="C626:J626"/>
    <mergeCell ref="C651:J651"/>
    <mergeCell ref="C652:J652"/>
    <mergeCell ref="C653:J653"/>
    <mergeCell ref="C654:J654"/>
    <mergeCell ref="C655:J655"/>
    <mergeCell ref="C656:J656"/>
    <mergeCell ref="C657:J657"/>
    <mergeCell ref="C658:J658"/>
    <mergeCell ref="C659:J659"/>
    <mergeCell ref="C642:J642"/>
    <mergeCell ref="C643:J643"/>
    <mergeCell ref="C644:J644"/>
    <mergeCell ref="C645:J645"/>
    <mergeCell ref="C646:J646"/>
    <mergeCell ref="C647:J647"/>
    <mergeCell ref="C648:J648"/>
    <mergeCell ref="C649:J649"/>
    <mergeCell ref="C650:J650"/>
    <mergeCell ref="C669:J669"/>
    <mergeCell ref="C670:J670"/>
    <mergeCell ref="C671:J671"/>
    <mergeCell ref="C672:J672"/>
    <mergeCell ref="C673:J673"/>
    <mergeCell ref="C674:J674"/>
    <mergeCell ref="C675:J675"/>
    <mergeCell ref="C676:J676"/>
    <mergeCell ref="C677:J677"/>
    <mergeCell ref="C660:J660"/>
    <mergeCell ref="C661:J661"/>
    <mergeCell ref="C662:J662"/>
    <mergeCell ref="C663:J663"/>
    <mergeCell ref="C664:J664"/>
    <mergeCell ref="C665:J665"/>
    <mergeCell ref="C666:J666"/>
    <mergeCell ref="C667:J667"/>
    <mergeCell ref="C668:J668"/>
    <mergeCell ref="C687:J687"/>
    <mergeCell ref="C688:J688"/>
    <mergeCell ref="C689:J689"/>
    <mergeCell ref="C690:J690"/>
    <mergeCell ref="C691:J691"/>
    <mergeCell ref="C692:J692"/>
    <mergeCell ref="C693:J693"/>
    <mergeCell ref="C694:J694"/>
    <mergeCell ref="C695:J695"/>
    <mergeCell ref="C678:J678"/>
    <mergeCell ref="C679:J679"/>
    <mergeCell ref="C680:J680"/>
    <mergeCell ref="C681:J681"/>
    <mergeCell ref="C682:J682"/>
    <mergeCell ref="C683:J683"/>
    <mergeCell ref="C684:J684"/>
    <mergeCell ref="C685:J685"/>
    <mergeCell ref="C686:J686"/>
    <mergeCell ref="C705:J705"/>
    <mergeCell ref="C706:J706"/>
    <mergeCell ref="C707:J707"/>
    <mergeCell ref="C708:J708"/>
    <mergeCell ref="C709:J709"/>
    <mergeCell ref="C710:J710"/>
    <mergeCell ref="C711:J711"/>
    <mergeCell ref="C712:J712"/>
    <mergeCell ref="C713:J713"/>
    <mergeCell ref="C696:J696"/>
    <mergeCell ref="C697:J697"/>
    <mergeCell ref="C698:J698"/>
    <mergeCell ref="C699:J699"/>
    <mergeCell ref="C700:J700"/>
    <mergeCell ref="C701:J701"/>
    <mergeCell ref="C702:J702"/>
    <mergeCell ref="C703:J703"/>
    <mergeCell ref="C704:J704"/>
    <mergeCell ref="C723:J723"/>
    <mergeCell ref="C724:J724"/>
    <mergeCell ref="C725:J725"/>
    <mergeCell ref="C726:J726"/>
    <mergeCell ref="C727:J727"/>
    <mergeCell ref="C728:J728"/>
    <mergeCell ref="C729:J729"/>
    <mergeCell ref="C730:J730"/>
    <mergeCell ref="C731:J731"/>
    <mergeCell ref="C714:J714"/>
    <mergeCell ref="C715:J715"/>
    <mergeCell ref="C716:J716"/>
    <mergeCell ref="C717:J717"/>
    <mergeCell ref="C718:J718"/>
    <mergeCell ref="C719:J719"/>
    <mergeCell ref="C720:J720"/>
    <mergeCell ref="C721:J721"/>
    <mergeCell ref="C722:J722"/>
    <mergeCell ref="C741:J741"/>
    <mergeCell ref="C742:J742"/>
    <mergeCell ref="C743:J743"/>
    <mergeCell ref="C744:J744"/>
    <mergeCell ref="C745:J745"/>
    <mergeCell ref="C746:J746"/>
    <mergeCell ref="C747:J747"/>
    <mergeCell ref="C748:J748"/>
    <mergeCell ref="C749:J749"/>
    <mergeCell ref="C732:J732"/>
    <mergeCell ref="C733:J733"/>
    <mergeCell ref="C734:J734"/>
    <mergeCell ref="C735:J735"/>
    <mergeCell ref="C736:J736"/>
    <mergeCell ref="C737:J737"/>
    <mergeCell ref="C738:J738"/>
    <mergeCell ref="C739:J739"/>
    <mergeCell ref="C740:J740"/>
    <mergeCell ref="C759:J759"/>
    <mergeCell ref="C760:J760"/>
    <mergeCell ref="C761:J761"/>
    <mergeCell ref="C762:J762"/>
    <mergeCell ref="C763:J763"/>
    <mergeCell ref="C764:J764"/>
    <mergeCell ref="C765:J765"/>
    <mergeCell ref="C766:J766"/>
    <mergeCell ref="C767:J767"/>
    <mergeCell ref="C750:J750"/>
    <mergeCell ref="C751:J751"/>
    <mergeCell ref="C752:J752"/>
    <mergeCell ref="C753:J753"/>
    <mergeCell ref="C754:J754"/>
    <mergeCell ref="C755:J755"/>
    <mergeCell ref="C756:J756"/>
    <mergeCell ref="C757:J757"/>
    <mergeCell ref="C758:J758"/>
    <mergeCell ref="C777:J777"/>
    <mergeCell ref="C778:J778"/>
    <mergeCell ref="C779:J779"/>
    <mergeCell ref="C780:J780"/>
    <mergeCell ref="C781:J781"/>
    <mergeCell ref="C783:J783"/>
    <mergeCell ref="C784:J784"/>
    <mergeCell ref="C785:J785"/>
    <mergeCell ref="C786:J786"/>
    <mergeCell ref="C768:J768"/>
    <mergeCell ref="C769:J769"/>
    <mergeCell ref="C770:J770"/>
    <mergeCell ref="C771:J771"/>
    <mergeCell ref="C772:J772"/>
    <mergeCell ref="C773:J773"/>
    <mergeCell ref="C774:J774"/>
    <mergeCell ref="C775:J775"/>
    <mergeCell ref="C776:J776"/>
    <mergeCell ref="C798:J798"/>
    <mergeCell ref="B799:K799"/>
    <mergeCell ref="C801:J801"/>
    <mergeCell ref="C803:J803"/>
    <mergeCell ref="C804:J804"/>
    <mergeCell ref="C805:J805"/>
    <mergeCell ref="C806:J806"/>
    <mergeCell ref="C807:J807"/>
    <mergeCell ref="C808:J808"/>
    <mergeCell ref="C787:J787"/>
    <mergeCell ref="C788:J788"/>
    <mergeCell ref="C789:J789"/>
    <mergeCell ref="C790:J790"/>
    <mergeCell ref="C791:J791"/>
    <mergeCell ref="C792:J792"/>
    <mergeCell ref="C793:J793"/>
    <mergeCell ref="C794:J794"/>
    <mergeCell ref="C797:J797"/>
    <mergeCell ref="C795:J795"/>
    <mergeCell ref="C796:J796"/>
    <mergeCell ref="C800:J800"/>
    <mergeCell ref="C802:J802"/>
    <mergeCell ref="C818:J818"/>
    <mergeCell ref="C819:J819"/>
    <mergeCell ref="C820:J820"/>
    <mergeCell ref="C821:J821"/>
    <mergeCell ref="C822:J822"/>
    <mergeCell ref="C823:J823"/>
    <mergeCell ref="C824:J824"/>
    <mergeCell ref="C825:J825"/>
    <mergeCell ref="C826:J826"/>
    <mergeCell ref="C809:J809"/>
    <mergeCell ref="C810:J810"/>
    <mergeCell ref="C811:J811"/>
    <mergeCell ref="C812:J812"/>
    <mergeCell ref="C813:J813"/>
    <mergeCell ref="C814:J814"/>
    <mergeCell ref="C815:J815"/>
    <mergeCell ref="C816:J816"/>
    <mergeCell ref="C817:J817"/>
    <mergeCell ref="C836:J836"/>
    <mergeCell ref="C837:J837"/>
    <mergeCell ref="C838:J838"/>
    <mergeCell ref="C839:J839"/>
    <mergeCell ref="C840:J840"/>
    <mergeCell ref="C841:J841"/>
    <mergeCell ref="C842:J842"/>
    <mergeCell ref="C843:J843"/>
    <mergeCell ref="C844:J844"/>
    <mergeCell ref="C827:J827"/>
    <mergeCell ref="C828:J828"/>
    <mergeCell ref="C829:J829"/>
    <mergeCell ref="C830:J830"/>
    <mergeCell ref="C831:J831"/>
    <mergeCell ref="C832:J832"/>
    <mergeCell ref="C833:J833"/>
    <mergeCell ref="C834:J834"/>
    <mergeCell ref="C835:J835"/>
    <mergeCell ref="C854:J854"/>
    <mergeCell ref="C855:J855"/>
    <mergeCell ref="C856:J856"/>
    <mergeCell ref="C857:J857"/>
    <mergeCell ref="C858:J858"/>
    <mergeCell ref="C859:J859"/>
    <mergeCell ref="C860:J860"/>
    <mergeCell ref="C861:J861"/>
    <mergeCell ref="C862:J862"/>
    <mergeCell ref="C845:J845"/>
    <mergeCell ref="C846:J846"/>
    <mergeCell ref="C847:J847"/>
    <mergeCell ref="C848:J848"/>
    <mergeCell ref="C849:J849"/>
    <mergeCell ref="C850:J850"/>
    <mergeCell ref="C851:J851"/>
    <mergeCell ref="C852:J852"/>
    <mergeCell ref="C853:J853"/>
    <mergeCell ref="C873:J873"/>
    <mergeCell ref="C874:J874"/>
    <mergeCell ref="C875:J875"/>
    <mergeCell ref="C876:J876"/>
    <mergeCell ref="C877:J877"/>
    <mergeCell ref="C878:J878"/>
    <mergeCell ref="C879:J879"/>
    <mergeCell ref="C880:J880"/>
    <mergeCell ref="C881:J881"/>
    <mergeCell ref="C863:J863"/>
    <mergeCell ref="C864:J864"/>
    <mergeCell ref="C865:J865"/>
    <mergeCell ref="C866:J866"/>
    <mergeCell ref="C867:J867"/>
    <mergeCell ref="C868:J868"/>
    <mergeCell ref="C869:J869"/>
    <mergeCell ref="C870:J870"/>
    <mergeCell ref="C871:J871"/>
    <mergeCell ref="C893:J893"/>
    <mergeCell ref="C894:J894"/>
    <mergeCell ref="C895:J895"/>
    <mergeCell ref="C896:J896"/>
    <mergeCell ref="C897:J897"/>
    <mergeCell ref="C898:J898"/>
    <mergeCell ref="C899:J899"/>
    <mergeCell ref="C900:J900"/>
    <mergeCell ref="C901:J901"/>
    <mergeCell ref="C884:J884"/>
    <mergeCell ref="C885:J885"/>
    <mergeCell ref="C886:J886"/>
    <mergeCell ref="C887:J887"/>
    <mergeCell ref="C888:J888"/>
    <mergeCell ref="C889:J889"/>
    <mergeCell ref="C890:J890"/>
    <mergeCell ref="C891:J891"/>
    <mergeCell ref="C892:J892"/>
    <mergeCell ref="C911:J911"/>
    <mergeCell ref="C912:J912"/>
    <mergeCell ref="C913:J913"/>
    <mergeCell ref="C914:J914"/>
    <mergeCell ref="C915:J915"/>
    <mergeCell ref="C916:J916"/>
    <mergeCell ref="C917:J917"/>
    <mergeCell ref="C918:J918"/>
    <mergeCell ref="C919:J919"/>
    <mergeCell ref="C902:J902"/>
    <mergeCell ref="B903:K903"/>
    <mergeCell ref="C904:J904"/>
    <mergeCell ref="C905:J905"/>
    <mergeCell ref="C906:J906"/>
    <mergeCell ref="C907:J907"/>
    <mergeCell ref="C908:J908"/>
    <mergeCell ref="C909:J909"/>
    <mergeCell ref="C910:J910"/>
    <mergeCell ref="C929:J929"/>
    <mergeCell ref="C930:J930"/>
    <mergeCell ref="C931:J931"/>
    <mergeCell ref="C932:J932"/>
    <mergeCell ref="C933:J933"/>
    <mergeCell ref="C934:J934"/>
    <mergeCell ref="C935:J935"/>
    <mergeCell ref="C936:J936"/>
    <mergeCell ref="C937:J937"/>
    <mergeCell ref="C920:J920"/>
    <mergeCell ref="C921:J921"/>
    <mergeCell ref="C922:J922"/>
    <mergeCell ref="C923:J923"/>
    <mergeCell ref="C924:J924"/>
    <mergeCell ref="C925:J925"/>
    <mergeCell ref="C926:J926"/>
    <mergeCell ref="C927:J927"/>
    <mergeCell ref="C928:J928"/>
    <mergeCell ref="C947:J947"/>
    <mergeCell ref="C948:J948"/>
    <mergeCell ref="C949:J949"/>
    <mergeCell ref="C950:J950"/>
    <mergeCell ref="C951:J951"/>
    <mergeCell ref="C952:J952"/>
    <mergeCell ref="C953:J953"/>
    <mergeCell ref="C954:J954"/>
    <mergeCell ref="C955:J955"/>
    <mergeCell ref="C938:J938"/>
    <mergeCell ref="C939:J939"/>
    <mergeCell ref="C940:J940"/>
    <mergeCell ref="C941:J941"/>
    <mergeCell ref="C942:J942"/>
    <mergeCell ref="C943:J943"/>
    <mergeCell ref="C944:J944"/>
    <mergeCell ref="C945:J945"/>
    <mergeCell ref="C946:J946"/>
    <mergeCell ref="C965:J965"/>
    <mergeCell ref="C966:J966"/>
    <mergeCell ref="C967:J967"/>
    <mergeCell ref="C968:J968"/>
    <mergeCell ref="C969:J969"/>
    <mergeCell ref="C970:J970"/>
    <mergeCell ref="C971:J971"/>
    <mergeCell ref="C972:J972"/>
    <mergeCell ref="C973:J973"/>
    <mergeCell ref="C956:J956"/>
    <mergeCell ref="B957:K957"/>
    <mergeCell ref="C958:J958"/>
    <mergeCell ref="C959:J959"/>
    <mergeCell ref="C960:J960"/>
    <mergeCell ref="C961:J961"/>
    <mergeCell ref="C962:J962"/>
    <mergeCell ref="C963:J963"/>
    <mergeCell ref="C964:J964"/>
    <mergeCell ref="C983:J983"/>
    <mergeCell ref="C984:J984"/>
    <mergeCell ref="C985:J985"/>
    <mergeCell ref="C986:J986"/>
    <mergeCell ref="C987:J987"/>
    <mergeCell ref="C988:J988"/>
    <mergeCell ref="C989:J989"/>
    <mergeCell ref="C990:J990"/>
    <mergeCell ref="C991:J991"/>
    <mergeCell ref="C974:J974"/>
    <mergeCell ref="C975:J975"/>
    <mergeCell ref="C976:J976"/>
    <mergeCell ref="C977:J977"/>
    <mergeCell ref="C978:J978"/>
    <mergeCell ref="C979:J979"/>
    <mergeCell ref="C980:J980"/>
    <mergeCell ref="C981:J981"/>
    <mergeCell ref="C982:J982"/>
    <mergeCell ref="C1001:J1001"/>
    <mergeCell ref="C1003:J1003"/>
    <mergeCell ref="C1004:J1004"/>
    <mergeCell ref="C1005:J1005"/>
    <mergeCell ref="C1006:J1006"/>
    <mergeCell ref="C1007:J1007"/>
    <mergeCell ref="C1008:J1008"/>
    <mergeCell ref="C1009:J1009"/>
    <mergeCell ref="C1010:J1010"/>
    <mergeCell ref="C992:J992"/>
    <mergeCell ref="C993:J993"/>
    <mergeCell ref="C994:J994"/>
    <mergeCell ref="C995:J995"/>
    <mergeCell ref="C996:J996"/>
    <mergeCell ref="C997:J997"/>
    <mergeCell ref="C998:J998"/>
    <mergeCell ref="C999:J999"/>
    <mergeCell ref="C1000:J1000"/>
    <mergeCell ref="C1021:J1021"/>
    <mergeCell ref="C1022:J1022"/>
    <mergeCell ref="C1023:J1023"/>
    <mergeCell ref="C1024:J1024"/>
    <mergeCell ref="C1025:J1025"/>
    <mergeCell ref="C1026:J1026"/>
    <mergeCell ref="C1027:J1027"/>
    <mergeCell ref="C1028:J1028"/>
    <mergeCell ref="C1029:J1029"/>
    <mergeCell ref="C1011:J1011"/>
    <mergeCell ref="C1012:J1012"/>
    <mergeCell ref="C1013:J1013"/>
    <mergeCell ref="C1014:J1014"/>
    <mergeCell ref="C1016:J1016"/>
    <mergeCell ref="C1017:J1017"/>
    <mergeCell ref="C1018:J1018"/>
    <mergeCell ref="C1019:J1019"/>
    <mergeCell ref="C1020:J1020"/>
    <mergeCell ref="C1039:J1039"/>
    <mergeCell ref="C1040:J1040"/>
    <mergeCell ref="C1041:J1041"/>
    <mergeCell ref="C1042:J1042"/>
    <mergeCell ref="C1043:J1043"/>
    <mergeCell ref="C1044:J1044"/>
    <mergeCell ref="C1045:J1045"/>
    <mergeCell ref="C1046:J1046"/>
    <mergeCell ref="C1047:J1047"/>
    <mergeCell ref="C1030:J1030"/>
    <mergeCell ref="C1031:J1031"/>
    <mergeCell ref="C1032:J1032"/>
    <mergeCell ref="C1033:J1033"/>
    <mergeCell ref="C1034:J1034"/>
    <mergeCell ref="C1035:J1035"/>
    <mergeCell ref="C1036:J1036"/>
    <mergeCell ref="C1037:J1037"/>
    <mergeCell ref="C1038:J1038"/>
    <mergeCell ref="C1057:J1057"/>
    <mergeCell ref="C1058:J1058"/>
    <mergeCell ref="C1059:J1059"/>
    <mergeCell ref="C1060:J1060"/>
    <mergeCell ref="C1061:J1061"/>
    <mergeCell ref="C1062:J1062"/>
    <mergeCell ref="C1063:J1063"/>
    <mergeCell ref="C1064:J1064"/>
    <mergeCell ref="C1065:J1065"/>
    <mergeCell ref="C1048:J1048"/>
    <mergeCell ref="C1049:J1049"/>
    <mergeCell ref="C1050:J1050"/>
    <mergeCell ref="C1051:J1051"/>
    <mergeCell ref="C1052:J1052"/>
    <mergeCell ref="C1053:J1053"/>
    <mergeCell ref="C1054:J1054"/>
    <mergeCell ref="C1055:J1055"/>
    <mergeCell ref="C1056:J1056"/>
    <mergeCell ref="B1075:K1075"/>
    <mergeCell ref="C1076:J1076"/>
    <mergeCell ref="C1077:J1077"/>
    <mergeCell ref="C1078:J1078"/>
    <mergeCell ref="C1079:J1079"/>
    <mergeCell ref="C1080:J1080"/>
    <mergeCell ref="C1081:J1081"/>
    <mergeCell ref="C1082:J1082"/>
    <mergeCell ref="C1083:J1083"/>
    <mergeCell ref="C1066:J1066"/>
    <mergeCell ref="C1067:J1067"/>
    <mergeCell ref="C1068:J1068"/>
    <mergeCell ref="C1069:J1069"/>
    <mergeCell ref="C1070:J1070"/>
    <mergeCell ref="C1071:J1071"/>
    <mergeCell ref="C1072:J1072"/>
    <mergeCell ref="C1073:J1073"/>
    <mergeCell ref="C1074:J1074"/>
    <mergeCell ref="C1093:J1093"/>
    <mergeCell ref="C1094:J1094"/>
    <mergeCell ref="C1095:J1095"/>
    <mergeCell ref="C1096:J1096"/>
    <mergeCell ref="C1097:J1097"/>
    <mergeCell ref="C1098:J1098"/>
    <mergeCell ref="C1099:J1099"/>
    <mergeCell ref="C1100:J1100"/>
    <mergeCell ref="C1101:J1101"/>
    <mergeCell ref="C1084:J1084"/>
    <mergeCell ref="C1085:J1085"/>
    <mergeCell ref="C1086:J1086"/>
    <mergeCell ref="C1087:J1087"/>
    <mergeCell ref="C1088:J1088"/>
    <mergeCell ref="C1089:J1089"/>
    <mergeCell ref="C1090:J1090"/>
    <mergeCell ref="C1091:J1091"/>
    <mergeCell ref="C1092:J1092"/>
    <mergeCell ref="C1111:J1111"/>
    <mergeCell ref="C1112:J1112"/>
    <mergeCell ref="C1113:J1113"/>
    <mergeCell ref="C1114:J1114"/>
    <mergeCell ref="C1115:J1115"/>
    <mergeCell ref="C1116:J1116"/>
    <mergeCell ref="C1117:J1117"/>
    <mergeCell ref="C1118:J1118"/>
    <mergeCell ref="C1119:J1119"/>
    <mergeCell ref="C1102:J1102"/>
    <mergeCell ref="C1103:J1103"/>
    <mergeCell ref="C1104:J1104"/>
    <mergeCell ref="C1105:J1105"/>
    <mergeCell ref="C1106:J1106"/>
    <mergeCell ref="C1107:J1107"/>
    <mergeCell ref="C1108:J1108"/>
    <mergeCell ref="C1109:J1109"/>
    <mergeCell ref="C1110:J1110"/>
    <mergeCell ref="C1139:J1139"/>
    <mergeCell ref="C1140:J1140"/>
    <mergeCell ref="C1141:J1141"/>
    <mergeCell ref="C1142:J1142"/>
    <mergeCell ref="C1130:J1130"/>
    <mergeCell ref="C1131:J1131"/>
    <mergeCell ref="C1132:J1132"/>
    <mergeCell ref="C1133:J1133"/>
    <mergeCell ref="C1134:J1134"/>
    <mergeCell ref="C1135:J1135"/>
    <mergeCell ref="C1136:J1136"/>
    <mergeCell ref="C1137:J1137"/>
    <mergeCell ref="C1138:J1138"/>
    <mergeCell ref="C1120:J1120"/>
    <mergeCell ref="C1122:J1122"/>
    <mergeCell ref="C1123:J1123"/>
    <mergeCell ref="C1124:J1124"/>
    <mergeCell ref="C1125:J1125"/>
    <mergeCell ref="C1126:J1126"/>
    <mergeCell ref="C1127:J1127"/>
    <mergeCell ref="C1128:J1128"/>
    <mergeCell ref="C1129:J1129"/>
  </mergeCells>
  <hyperlinks>
    <hyperlink ref="K6" location="Содержание!A1" display="Содержание" xr:uid="{7C57D9DF-8474-4A87-8A31-A129597424DE}"/>
  </hyperlinks>
  <pageMargins left="0.51181102362204722" right="0.31496062992125984" top="0.55118110236220474" bottom="0.35433070866141736" header="0.31496062992125984" footer="0.31496062992125984"/>
  <pageSetup paperSize="9" scale="9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682"/>
  <sheetViews>
    <sheetView workbookViewId="0">
      <pane xSplit="4" ySplit="6" topLeftCell="E7" activePane="bottomRight" state="frozen"/>
      <selection pane="topRight" activeCell="C1" sqref="C1"/>
      <selection pane="bottomLeft" activeCell="A7" sqref="A7"/>
      <selection pane="bottomRight" activeCell="F5" sqref="F5"/>
    </sheetView>
  </sheetViews>
  <sheetFormatPr defaultColWidth="9.1796875" defaultRowHeight="14.5" outlineLevelCol="2"/>
  <cols>
    <col min="1" max="1" width="9.54296875" style="136" hidden="1" customWidth="1" outlineLevel="1"/>
    <col min="2" max="2" width="26.54296875" style="14" hidden="1" customWidth="1" outlineLevel="2"/>
    <col min="3" max="3" width="11.453125" style="14" customWidth="1" collapsed="1"/>
    <col min="4" max="4" width="63.54296875" style="14" customWidth="1"/>
    <col min="5" max="7" width="8.26953125" style="14" customWidth="1"/>
    <col min="8" max="8" width="9.1796875" style="14"/>
    <col min="9" max="10" width="9.1796875" customWidth="1" outlineLevel="1"/>
    <col min="11" max="11" width="9.1796875" style="14" customWidth="1" outlineLevel="1"/>
    <col min="12" max="12" width="1.90625" style="14" customWidth="1"/>
    <col min="13" max="256" width="9.1796875" style="14"/>
    <col min="257" max="257" width="9.54296875" style="14" customWidth="1"/>
    <col min="258" max="258" width="26.54296875" style="14" customWidth="1"/>
    <col min="259" max="259" width="11.453125" style="14" customWidth="1"/>
    <col min="260" max="260" width="63.54296875" style="14" customWidth="1"/>
    <col min="261" max="263" width="8.26953125" style="14" customWidth="1"/>
    <col min="264" max="512" width="9.1796875" style="14"/>
    <col min="513" max="513" width="9.54296875" style="14" customWidth="1"/>
    <col min="514" max="514" width="26.54296875" style="14" customWidth="1"/>
    <col min="515" max="515" width="11.453125" style="14" customWidth="1"/>
    <col min="516" max="516" width="63.54296875" style="14" customWidth="1"/>
    <col min="517" max="519" width="8.26953125" style="14" customWidth="1"/>
    <col min="520" max="768" width="9.1796875" style="14"/>
    <col min="769" max="769" width="9.54296875" style="14" customWidth="1"/>
    <col min="770" max="770" width="26.54296875" style="14" customWidth="1"/>
    <col min="771" max="771" width="11.453125" style="14" customWidth="1"/>
    <col min="772" max="772" width="63.54296875" style="14" customWidth="1"/>
    <col min="773" max="775" width="8.26953125" style="14" customWidth="1"/>
    <col min="776" max="1024" width="9.1796875" style="14"/>
    <col min="1025" max="1025" width="9.54296875" style="14" customWidth="1"/>
    <col min="1026" max="1026" width="26.54296875" style="14" customWidth="1"/>
    <col min="1027" max="1027" width="11.453125" style="14" customWidth="1"/>
    <col min="1028" max="1028" width="63.54296875" style="14" customWidth="1"/>
    <col min="1029" max="1031" width="8.26953125" style="14" customWidth="1"/>
    <col min="1032" max="1280" width="9.1796875" style="14"/>
    <col min="1281" max="1281" width="9.54296875" style="14" customWidth="1"/>
    <col min="1282" max="1282" width="26.54296875" style="14" customWidth="1"/>
    <col min="1283" max="1283" width="11.453125" style="14" customWidth="1"/>
    <col min="1284" max="1284" width="63.54296875" style="14" customWidth="1"/>
    <col min="1285" max="1287" width="8.26953125" style="14" customWidth="1"/>
    <col min="1288" max="1536" width="9.1796875" style="14"/>
    <col min="1537" max="1537" width="9.54296875" style="14" customWidth="1"/>
    <col min="1538" max="1538" width="26.54296875" style="14" customWidth="1"/>
    <col min="1539" max="1539" width="11.453125" style="14" customWidth="1"/>
    <col min="1540" max="1540" width="63.54296875" style="14" customWidth="1"/>
    <col min="1541" max="1543" width="8.26953125" style="14" customWidth="1"/>
    <col min="1544" max="1792" width="9.1796875" style="14"/>
    <col min="1793" max="1793" width="9.54296875" style="14" customWidth="1"/>
    <col min="1794" max="1794" width="26.54296875" style="14" customWidth="1"/>
    <col min="1795" max="1795" width="11.453125" style="14" customWidth="1"/>
    <col min="1796" max="1796" width="63.54296875" style="14" customWidth="1"/>
    <col min="1797" max="1799" width="8.26953125" style="14" customWidth="1"/>
    <col min="1800" max="2048" width="9.1796875" style="14"/>
    <col min="2049" max="2049" width="9.54296875" style="14" customWidth="1"/>
    <col min="2050" max="2050" width="26.54296875" style="14" customWidth="1"/>
    <col min="2051" max="2051" width="11.453125" style="14" customWidth="1"/>
    <col min="2052" max="2052" width="63.54296875" style="14" customWidth="1"/>
    <col min="2053" max="2055" width="8.26953125" style="14" customWidth="1"/>
    <col min="2056" max="2304" width="9.1796875" style="14"/>
    <col min="2305" max="2305" width="9.54296875" style="14" customWidth="1"/>
    <col min="2306" max="2306" width="26.54296875" style="14" customWidth="1"/>
    <col min="2307" max="2307" width="11.453125" style="14" customWidth="1"/>
    <col min="2308" max="2308" width="63.54296875" style="14" customWidth="1"/>
    <col min="2309" max="2311" width="8.26953125" style="14" customWidth="1"/>
    <col min="2312" max="2560" width="9.1796875" style="14"/>
    <col min="2561" max="2561" width="9.54296875" style="14" customWidth="1"/>
    <col min="2562" max="2562" width="26.54296875" style="14" customWidth="1"/>
    <col min="2563" max="2563" width="11.453125" style="14" customWidth="1"/>
    <col min="2564" max="2564" width="63.54296875" style="14" customWidth="1"/>
    <col min="2565" max="2567" width="8.26953125" style="14" customWidth="1"/>
    <col min="2568" max="2816" width="9.1796875" style="14"/>
    <col min="2817" max="2817" width="9.54296875" style="14" customWidth="1"/>
    <col min="2818" max="2818" width="26.54296875" style="14" customWidth="1"/>
    <col min="2819" max="2819" width="11.453125" style="14" customWidth="1"/>
    <col min="2820" max="2820" width="63.54296875" style="14" customWidth="1"/>
    <col min="2821" max="2823" width="8.26953125" style="14" customWidth="1"/>
    <col min="2824" max="3072" width="9.1796875" style="14"/>
    <col min="3073" max="3073" width="9.54296875" style="14" customWidth="1"/>
    <col min="3074" max="3074" width="26.54296875" style="14" customWidth="1"/>
    <col min="3075" max="3075" width="11.453125" style="14" customWidth="1"/>
    <col min="3076" max="3076" width="63.54296875" style="14" customWidth="1"/>
    <col min="3077" max="3079" width="8.26953125" style="14" customWidth="1"/>
    <col min="3080" max="3328" width="9.1796875" style="14"/>
    <col min="3329" max="3329" width="9.54296875" style="14" customWidth="1"/>
    <col min="3330" max="3330" width="26.54296875" style="14" customWidth="1"/>
    <col min="3331" max="3331" width="11.453125" style="14" customWidth="1"/>
    <col min="3332" max="3332" width="63.54296875" style="14" customWidth="1"/>
    <col min="3333" max="3335" width="8.26953125" style="14" customWidth="1"/>
    <col min="3336" max="3584" width="9.1796875" style="14"/>
    <col min="3585" max="3585" width="9.54296875" style="14" customWidth="1"/>
    <col min="3586" max="3586" width="26.54296875" style="14" customWidth="1"/>
    <col min="3587" max="3587" width="11.453125" style="14" customWidth="1"/>
    <col min="3588" max="3588" width="63.54296875" style="14" customWidth="1"/>
    <col min="3589" max="3591" width="8.26953125" style="14" customWidth="1"/>
    <col min="3592" max="3840" width="9.1796875" style="14"/>
    <col min="3841" max="3841" width="9.54296875" style="14" customWidth="1"/>
    <col min="3842" max="3842" width="26.54296875" style="14" customWidth="1"/>
    <col min="3843" max="3843" width="11.453125" style="14" customWidth="1"/>
    <col min="3844" max="3844" width="63.54296875" style="14" customWidth="1"/>
    <col min="3845" max="3847" width="8.26953125" style="14" customWidth="1"/>
    <col min="3848" max="4096" width="9.1796875" style="14"/>
    <col min="4097" max="4097" width="9.54296875" style="14" customWidth="1"/>
    <col min="4098" max="4098" width="26.54296875" style="14" customWidth="1"/>
    <col min="4099" max="4099" width="11.453125" style="14" customWidth="1"/>
    <col min="4100" max="4100" width="63.54296875" style="14" customWidth="1"/>
    <col min="4101" max="4103" width="8.26953125" style="14" customWidth="1"/>
    <col min="4104" max="4352" width="9.1796875" style="14"/>
    <col min="4353" max="4353" width="9.54296875" style="14" customWidth="1"/>
    <col min="4354" max="4354" width="26.54296875" style="14" customWidth="1"/>
    <col min="4355" max="4355" width="11.453125" style="14" customWidth="1"/>
    <col min="4356" max="4356" width="63.54296875" style="14" customWidth="1"/>
    <col min="4357" max="4359" width="8.26953125" style="14" customWidth="1"/>
    <col min="4360" max="4608" width="9.1796875" style="14"/>
    <col min="4609" max="4609" width="9.54296875" style="14" customWidth="1"/>
    <col min="4610" max="4610" width="26.54296875" style="14" customWidth="1"/>
    <col min="4611" max="4611" width="11.453125" style="14" customWidth="1"/>
    <col min="4612" max="4612" width="63.54296875" style="14" customWidth="1"/>
    <col min="4613" max="4615" width="8.26953125" style="14" customWidth="1"/>
    <col min="4616" max="4864" width="9.1796875" style="14"/>
    <col min="4865" max="4865" width="9.54296875" style="14" customWidth="1"/>
    <col min="4866" max="4866" width="26.54296875" style="14" customWidth="1"/>
    <col min="4867" max="4867" width="11.453125" style="14" customWidth="1"/>
    <col min="4868" max="4868" width="63.54296875" style="14" customWidth="1"/>
    <col min="4869" max="4871" width="8.26953125" style="14" customWidth="1"/>
    <col min="4872" max="5120" width="9.1796875" style="14"/>
    <col min="5121" max="5121" width="9.54296875" style="14" customWidth="1"/>
    <col min="5122" max="5122" width="26.54296875" style="14" customWidth="1"/>
    <col min="5123" max="5123" width="11.453125" style="14" customWidth="1"/>
    <col min="5124" max="5124" width="63.54296875" style="14" customWidth="1"/>
    <col min="5125" max="5127" width="8.26953125" style="14" customWidth="1"/>
    <col min="5128" max="5376" width="9.1796875" style="14"/>
    <col min="5377" max="5377" width="9.54296875" style="14" customWidth="1"/>
    <col min="5378" max="5378" width="26.54296875" style="14" customWidth="1"/>
    <col min="5379" max="5379" width="11.453125" style="14" customWidth="1"/>
    <col min="5380" max="5380" width="63.54296875" style="14" customWidth="1"/>
    <col min="5381" max="5383" width="8.26953125" style="14" customWidth="1"/>
    <col min="5384" max="5632" width="9.1796875" style="14"/>
    <col min="5633" max="5633" width="9.54296875" style="14" customWidth="1"/>
    <col min="5634" max="5634" width="26.54296875" style="14" customWidth="1"/>
    <col min="5635" max="5635" width="11.453125" style="14" customWidth="1"/>
    <col min="5636" max="5636" width="63.54296875" style="14" customWidth="1"/>
    <col min="5637" max="5639" width="8.26953125" style="14" customWidth="1"/>
    <col min="5640" max="5888" width="9.1796875" style="14"/>
    <col min="5889" max="5889" width="9.54296875" style="14" customWidth="1"/>
    <col min="5890" max="5890" width="26.54296875" style="14" customWidth="1"/>
    <col min="5891" max="5891" width="11.453125" style="14" customWidth="1"/>
    <col min="5892" max="5892" width="63.54296875" style="14" customWidth="1"/>
    <col min="5893" max="5895" width="8.26953125" style="14" customWidth="1"/>
    <col min="5896" max="6144" width="9.1796875" style="14"/>
    <col min="6145" max="6145" width="9.54296875" style="14" customWidth="1"/>
    <col min="6146" max="6146" width="26.54296875" style="14" customWidth="1"/>
    <col min="6147" max="6147" width="11.453125" style="14" customWidth="1"/>
    <col min="6148" max="6148" width="63.54296875" style="14" customWidth="1"/>
    <col min="6149" max="6151" width="8.26953125" style="14" customWidth="1"/>
    <col min="6152" max="6400" width="9.1796875" style="14"/>
    <col min="6401" max="6401" width="9.54296875" style="14" customWidth="1"/>
    <col min="6402" max="6402" width="26.54296875" style="14" customWidth="1"/>
    <col min="6403" max="6403" width="11.453125" style="14" customWidth="1"/>
    <col min="6404" max="6404" width="63.54296875" style="14" customWidth="1"/>
    <col min="6405" max="6407" width="8.26953125" style="14" customWidth="1"/>
    <col min="6408" max="6656" width="9.1796875" style="14"/>
    <col min="6657" max="6657" width="9.54296875" style="14" customWidth="1"/>
    <col min="6658" max="6658" width="26.54296875" style="14" customWidth="1"/>
    <col min="6659" max="6659" width="11.453125" style="14" customWidth="1"/>
    <col min="6660" max="6660" width="63.54296875" style="14" customWidth="1"/>
    <col min="6661" max="6663" width="8.26953125" style="14" customWidth="1"/>
    <col min="6664" max="6912" width="9.1796875" style="14"/>
    <col min="6913" max="6913" width="9.54296875" style="14" customWidth="1"/>
    <col min="6914" max="6914" width="26.54296875" style="14" customWidth="1"/>
    <col min="6915" max="6915" width="11.453125" style="14" customWidth="1"/>
    <col min="6916" max="6916" width="63.54296875" style="14" customWidth="1"/>
    <col min="6917" max="6919" width="8.26953125" style="14" customWidth="1"/>
    <col min="6920" max="7168" width="9.1796875" style="14"/>
    <col min="7169" max="7169" width="9.54296875" style="14" customWidth="1"/>
    <col min="7170" max="7170" width="26.54296875" style="14" customWidth="1"/>
    <col min="7171" max="7171" width="11.453125" style="14" customWidth="1"/>
    <col min="7172" max="7172" width="63.54296875" style="14" customWidth="1"/>
    <col min="7173" max="7175" width="8.26953125" style="14" customWidth="1"/>
    <col min="7176" max="7424" width="9.1796875" style="14"/>
    <col min="7425" max="7425" width="9.54296875" style="14" customWidth="1"/>
    <col min="7426" max="7426" width="26.54296875" style="14" customWidth="1"/>
    <col min="7427" max="7427" width="11.453125" style="14" customWidth="1"/>
    <col min="7428" max="7428" width="63.54296875" style="14" customWidth="1"/>
    <col min="7429" max="7431" width="8.26953125" style="14" customWidth="1"/>
    <col min="7432" max="7680" width="9.1796875" style="14"/>
    <col min="7681" max="7681" width="9.54296875" style="14" customWidth="1"/>
    <col min="7682" max="7682" width="26.54296875" style="14" customWidth="1"/>
    <col min="7683" max="7683" width="11.453125" style="14" customWidth="1"/>
    <col min="7684" max="7684" width="63.54296875" style="14" customWidth="1"/>
    <col min="7685" max="7687" width="8.26953125" style="14" customWidth="1"/>
    <col min="7688" max="7936" width="9.1796875" style="14"/>
    <col min="7937" max="7937" width="9.54296875" style="14" customWidth="1"/>
    <col min="7938" max="7938" width="26.54296875" style="14" customWidth="1"/>
    <col min="7939" max="7939" width="11.453125" style="14" customWidth="1"/>
    <col min="7940" max="7940" width="63.54296875" style="14" customWidth="1"/>
    <col min="7941" max="7943" width="8.26953125" style="14" customWidth="1"/>
    <col min="7944" max="8192" width="9.1796875" style="14"/>
    <col min="8193" max="8193" width="9.54296875" style="14" customWidth="1"/>
    <col min="8194" max="8194" width="26.54296875" style="14" customWidth="1"/>
    <col min="8195" max="8195" width="11.453125" style="14" customWidth="1"/>
    <col min="8196" max="8196" width="63.54296875" style="14" customWidth="1"/>
    <col min="8197" max="8199" width="8.26953125" style="14" customWidth="1"/>
    <col min="8200" max="8448" width="9.1796875" style="14"/>
    <col min="8449" max="8449" width="9.54296875" style="14" customWidth="1"/>
    <col min="8450" max="8450" width="26.54296875" style="14" customWidth="1"/>
    <col min="8451" max="8451" width="11.453125" style="14" customWidth="1"/>
    <col min="8452" max="8452" width="63.54296875" style="14" customWidth="1"/>
    <col min="8453" max="8455" width="8.26953125" style="14" customWidth="1"/>
    <col min="8456" max="8704" width="9.1796875" style="14"/>
    <col min="8705" max="8705" width="9.54296875" style="14" customWidth="1"/>
    <col min="8706" max="8706" width="26.54296875" style="14" customWidth="1"/>
    <col min="8707" max="8707" width="11.453125" style="14" customWidth="1"/>
    <col min="8708" max="8708" width="63.54296875" style="14" customWidth="1"/>
    <col min="8709" max="8711" width="8.26953125" style="14" customWidth="1"/>
    <col min="8712" max="8960" width="9.1796875" style="14"/>
    <col min="8961" max="8961" width="9.54296875" style="14" customWidth="1"/>
    <col min="8962" max="8962" width="26.54296875" style="14" customWidth="1"/>
    <col min="8963" max="8963" width="11.453125" style="14" customWidth="1"/>
    <col min="8964" max="8964" width="63.54296875" style="14" customWidth="1"/>
    <col min="8965" max="8967" width="8.26953125" style="14" customWidth="1"/>
    <col min="8968" max="9216" width="9.1796875" style="14"/>
    <col min="9217" max="9217" width="9.54296875" style="14" customWidth="1"/>
    <col min="9218" max="9218" width="26.54296875" style="14" customWidth="1"/>
    <col min="9219" max="9219" width="11.453125" style="14" customWidth="1"/>
    <col min="9220" max="9220" width="63.54296875" style="14" customWidth="1"/>
    <col min="9221" max="9223" width="8.26953125" style="14" customWidth="1"/>
    <col min="9224" max="9472" width="9.1796875" style="14"/>
    <col min="9473" max="9473" width="9.54296875" style="14" customWidth="1"/>
    <col min="9474" max="9474" width="26.54296875" style="14" customWidth="1"/>
    <col min="9475" max="9475" width="11.453125" style="14" customWidth="1"/>
    <col min="9476" max="9476" width="63.54296875" style="14" customWidth="1"/>
    <col min="9477" max="9479" width="8.26953125" style="14" customWidth="1"/>
    <col min="9480" max="9728" width="9.1796875" style="14"/>
    <col min="9729" max="9729" width="9.54296875" style="14" customWidth="1"/>
    <col min="9730" max="9730" width="26.54296875" style="14" customWidth="1"/>
    <col min="9731" max="9731" width="11.453125" style="14" customWidth="1"/>
    <col min="9732" max="9732" width="63.54296875" style="14" customWidth="1"/>
    <col min="9733" max="9735" width="8.26953125" style="14" customWidth="1"/>
    <col min="9736" max="9984" width="9.1796875" style="14"/>
    <col min="9985" max="9985" width="9.54296875" style="14" customWidth="1"/>
    <col min="9986" max="9986" width="26.54296875" style="14" customWidth="1"/>
    <col min="9987" max="9987" width="11.453125" style="14" customWidth="1"/>
    <col min="9988" max="9988" width="63.54296875" style="14" customWidth="1"/>
    <col min="9989" max="9991" width="8.26953125" style="14" customWidth="1"/>
    <col min="9992" max="10240" width="9.1796875" style="14"/>
    <col min="10241" max="10241" width="9.54296875" style="14" customWidth="1"/>
    <col min="10242" max="10242" width="26.54296875" style="14" customWidth="1"/>
    <col min="10243" max="10243" width="11.453125" style="14" customWidth="1"/>
    <col min="10244" max="10244" width="63.54296875" style="14" customWidth="1"/>
    <col min="10245" max="10247" width="8.26953125" style="14" customWidth="1"/>
    <col min="10248" max="10496" width="9.1796875" style="14"/>
    <col min="10497" max="10497" width="9.54296875" style="14" customWidth="1"/>
    <col min="10498" max="10498" width="26.54296875" style="14" customWidth="1"/>
    <col min="10499" max="10499" width="11.453125" style="14" customWidth="1"/>
    <col min="10500" max="10500" width="63.54296875" style="14" customWidth="1"/>
    <col min="10501" max="10503" width="8.26953125" style="14" customWidth="1"/>
    <col min="10504" max="10752" width="9.1796875" style="14"/>
    <col min="10753" max="10753" width="9.54296875" style="14" customWidth="1"/>
    <col min="10754" max="10754" width="26.54296875" style="14" customWidth="1"/>
    <col min="10755" max="10755" width="11.453125" style="14" customWidth="1"/>
    <col min="10756" max="10756" width="63.54296875" style="14" customWidth="1"/>
    <col min="10757" max="10759" width="8.26953125" style="14" customWidth="1"/>
    <col min="10760" max="11008" width="9.1796875" style="14"/>
    <col min="11009" max="11009" width="9.54296875" style="14" customWidth="1"/>
    <col min="11010" max="11010" width="26.54296875" style="14" customWidth="1"/>
    <col min="11011" max="11011" width="11.453125" style="14" customWidth="1"/>
    <col min="11012" max="11012" width="63.54296875" style="14" customWidth="1"/>
    <col min="11013" max="11015" width="8.26953125" style="14" customWidth="1"/>
    <col min="11016" max="11264" width="9.1796875" style="14"/>
    <col min="11265" max="11265" width="9.54296875" style="14" customWidth="1"/>
    <col min="11266" max="11266" width="26.54296875" style="14" customWidth="1"/>
    <col min="11267" max="11267" width="11.453125" style="14" customWidth="1"/>
    <col min="11268" max="11268" width="63.54296875" style="14" customWidth="1"/>
    <col min="11269" max="11271" width="8.26953125" style="14" customWidth="1"/>
    <col min="11272" max="11520" width="9.1796875" style="14"/>
    <col min="11521" max="11521" width="9.54296875" style="14" customWidth="1"/>
    <col min="11522" max="11522" width="26.54296875" style="14" customWidth="1"/>
    <col min="11523" max="11523" width="11.453125" style="14" customWidth="1"/>
    <col min="11524" max="11524" width="63.54296875" style="14" customWidth="1"/>
    <col min="11525" max="11527" width="8.26953125" style="14" customWidth="1"/>
    <col min="11528" max="11776" width="9.1796875" style="14"/>
    <col min="11777" max="11777" width="9.54296875" style="14" customWidth="1"/>
    <col min="11778" max="11778" width="26.54296875" style="14" customWidth="1"/>
    <col min="11779" max="11779" width="11.453125" style="14" customWidth="1"/>
    <col min="11780" max="11780" width="63.54296875" style="14" customWidth="1"/>
    <col min="11781" max="11783" width="8.26953125" style="14" customWidth="1"/>
    <col min="11784" max="12032" width="9.1796875" style="14"/>
    <col min="12033" max="12033" width="9.54296875" style="14" customWidth="1"/>
    <col min="12034" max="12034" width="26.54296875" style="14" customWidth="1"/>
    <col min="12035" max="12035" width="11.453125" style="14" customWidth="1"/>
    <col min="12036" max="12036" width="63.54296875" style="14" customWidth="1"/>
    <col min="12037" max="12039" width="8.26953125" style="14" customWidth="1"/>
    <col min="12040" max="12288" width="9.1796875" style="14"/>
    <col min="12289" max="12289" width="9.54296875" style="14" customWidth="1"/>
    <col min="12290" max="12290" width="26.54296875" style="14" customWidth="1"/>
    <col min="12291" max="12291" width="11.453125" style="14" customWidth="1"/>
    <col min="12292" max="12292" width="63.54296875" style="14" customWidth="1"/>
    <col min="12293" max="12295" width="8.26953125" style="14" customWidth="1"/>
    <col min="12296" max="12544" width="9.1796875" style="14"/>
    <col min="12545" max="12545" width="9.54296875" style="14" customWidth="1"/>
    <col min="12546" max="12546" width="26.54296875" style="14" customWidth="1"/>
    <col min="12547" max="12547" width="11.453125" style="14" customWidth="1"/>
    <col min="12548" max="12548" width="63.54296875" style="14" customWidth="1"/>
    <col min="12549" max="12551" width="8.26953125" style="14" customWidth="1"/>
    <col min="12552" max="12800" width="9.1796875" style="14"/>
    <col min="12801" max="12801" width="9.54296875" style="14" customWidth="1"/>
    <col min="12802" max="12802" width="26.54296875" style="14" customWidth="1"/>
    <col min="12803" max="12803" width="11.453125" style="14" customWidth="1"/>
    <col min="12804" max="12804" width="63.54296875" style="14" customWidth="1"/>
    <col min="12805" max="12807" width="8.26953125" style="14" customWidth="1"/>
    <col min="12808" max="13056" width="9.1796875" style="14"/>
    <col min="13057" max="13057" width="9.54296875" style="14" customWidth="1"/>
    <col min="13058" max="13058" width="26.54296875" style="14" customWidth="1"/>
    <col min="13059" max="13059" width="11.453125" style="14" customWidth="1"/>
    <col min="13060" max="13060" width="63.54296875" style="14" customWidth="1"/>
    <col min="13061" max="13063" width="8.26953125" style="14" customWidth="1"/>
    <col min="13064" max="13312" width="9.1796875" style="14"/>
    <col min="13313" max="13313" width="9.54296875" style="14" customWidth="1"/>
    <col min="13314" max="13314" width="26.54296875" style="14" customWidth="1"/>
    <col min="13315" max="13315" width="11.453125" style="14" customWidth="1"/>
    <col min="13316" max="13316" width="63.54296875" style="14" customWidth="1"/>
    <col min="13317" max="13319" width="8.26953125" style="14" customWidth="1"/>
    <col min="13320" max="13568" width="9.1796875" style="14"/>
    <col min="13569" max="13569" width="9.54296875" style="14" customWidth="1"/>
    <col min="13570" max="13570" width="26.54296875" style="14" customWidth="1"/>
    <col min="13571" max="13571" width="11.453125" style="14" customWidth="1"/>
    <col min="13572" max="13572" width="63.54296875" style="14" customWidth="1"/>
    <col min="13573" max="13575" width="8.26953125" style="14" customWidth="1"/>
    <col min="13576" max="13824" width="9.1796875" style="14"/>
    <col min="13825" max="13825" width="9.54296875" style="14" customWidth="1"/>
    <col min="13826" max="13826" width="26.54296875" style="14" customWidth="1"/>
    <col min="13827" max="13827" width="11.453125" style="14" customWidth="1"/>
    <col min="13828" max="13828" width="63.54296875" style="14" customWidth="1"/>
    <col min="13829" max="13831" width="8.26953125" style="14" customWidth="1"/>
    <col min="13832" max="14080" width="9.1796875" style="14"/>
    <col min="14081" max="14081" width="9.54296875" style="14" customWidth="1"/>
    <col min="14082" max="14082" width="26.54296875" style="14" customWidth="1"/>
    <col min="14083" max="14083" width="11.453125" style="14" customWidth="1"/>
    <col min="14084" max="14084" width="63.54296875" style="14" customWidth="1"/>
    <col min="14085" max="14087" width="8.26953125" style="14" customWidth="1"/>
    <col min="14088" max="14336" width="9.1796875" style="14"/>
    <col min="14337" max="14337" width="9.54296875" style="14" customWidth="1"/>
    <col min="14338" max="14338" width="26.54296875" style="14" customWidth="1"/>
    <col min="14339" max="14339" width="11.453125" style="14" customWidth="1"/>
    <col min="14340" max="14340" width="63.54296875" style="14" customWidth="1"/>
    <col min="14341" max="14343" width="8.26953125" style="14" customWidth="1"/>
    <col min="14344" max="14592" width="9.1796875" style="14"/>
    <col min="14593" max="14593" width="9.54296875" style="14" customWidth="1"/>
    <col min="14594" max="14594" width="26.54296875" style="14" customWidth="1"/>
    <col min="14595" max="14595" width="11.453125" style="14" customWidth="1"/>
    <col min="14596" max="14596" width="63.54296875" style="14" customWidth="1"/>
    <col min="14597" max="14599" width="8.26953125" style="14" customWidth="1"/>
    <col min="14600" max="14848" width="9.1796875" style="14"/>
    <col min="14849" max="14849" width="9.54296875" style="14" customWidth="1"/>
    <col min="14850" max="14850" width="26.54296875" style="14" customWidth="1"/>
    <col min="14851" max="14851" width="11.453125" style="14" customWidth="1"/>
    <col min="14852" max="14852" width="63.54296875" style="14" customWidth="1"/>
    <col min="14853" max="14855" width="8.26953125" style="14" customWidth="1"/>
    <col min="14856" max="15104" width="9.1796875" style="14"/>
    <col min="15105" max="15105" width="9.54296875" style="14" customWidth="1"/>
    <col min="15106" max="15106" width="26.54296875" style="14" customWidth="1"/>
    <col min="15107" max="15107" width="11.453125" style="14" customWidth="1"/>
    <col min="15108" max="15108" width="63.54296875" style="14" customWidth="1"/>
    <col min="15109" max="15111" width="8.26953125" style="14" customWidth="1"/>
    <col min="15112" max="15360" width="9.1796875" style="14"/>
    <col min="15361" max="15361" width="9.54296875" style="14" customWidth="1"/>
    <col min="15362" max="15362" width="26.54296875" style="14" customWidth="1"/>
    <col min="15363" max="15363" width="11.453125" style="14" customWidth="1"/>
    <col min="15364" max="15364" width="63.54296875" style="14" customWidth="1"/>
    <col min="15365" max="15367" width="8.26953125" style="14" customWidth="1"/>
    <col min="15368" max="15616" width="9.1796875" style="14"/>
    <col min="15617" max="15617" width="9.54296875" style="14" customWidth="1"/>
    <col min="15618" max="15618" width="26.54296875" style="14" customWidth="1"/>
    <col min="15619" max="15619" width="11.453125" style="14" customWidth="1"/>
    <col min="15620" max="15620" width="63.54296875" style="14" customWidth="1"/>
    <col min="15621" max="15623" width="8.26953125" style="14" customWidth="1"/>
    <col min="15624" max="15872" width="9.1796875" style="14"/>
    <col min="15873" max="15873" width="9.54296875" style="14" customWidth="1"/>
    <col min="15874" max="15874" width="26.54296875" style="14" customWidth="1"/>
    <col min="15875" max="15875" width="11.453125" style="14" customWidth="1"/>
    <col min="15876" max="15876" width="63.54296875" style="14" customWidth="1"/>
    <col min="15877" max="15879" width="8.26953125" style="14" customWidth="1"/>
    <col min="15880" max="16128" width="9.1796875" style="14"/>
    <col min="16129" max="16129" width="9.54296875" style="14" customWidth="1"/>
    <col min="16130" max="16130" width="26.54296875" style="14" customWidth="1"/>
    <col min="16131" max="16131" width="11.453125" style="14" customWidth="1"/>
    <col min="16132" max="16132" width="63.54296875" style="14" customWidth="1"/>
    <col min="16133" max="16135" width="8.26953125" style="14" customWidth="1"/>
    <col min="16136" max="16384" width="9.1796875" style="14"/>
  </cols>
  <sheetData>
    <row r="2" spans="1:11" ht="15.5">
      <c r="C2" s="365" t="s">
        <v>0</v>
      </c>
      <c r="D2" s="365"/>
      <c r="E2" s="365"/>
      <c r="F2" s="365"/>
      <c r="G2" s="365"/>
      <c r="H2" s="365"/>
      <c r="I2" s="14"/>
      <c r="J2" s="14"/>
    </row>
    <row r="3" spans="1:11" ht="15.5">
      <c r="C3" s="365" t="s">
        <v>1892</v>
      </c>
      <c r="D3" s="365"/>
      <c r="E3" s="365"/>
      <c r="F3" s="365"/>
      <c r="G3" s="365"/>
      <c r="H3" s="365"/>
      <c r="I3" s="14"/>
      <c r="J3" s="14"/>
    </row>
    <row r="4" spans="1:11" ht="12">
      <c r="C4" s="14" t="s">
        <v>3641</v>
      </c>
      <c r="D4" s="71"/>
      <c r="E4" s="71"/>
      <c r="F4" s="71"/>
      <c r="G4" s="71"/>
      <c r="H4" s="72"/>
      <c r="I4" s="1"/>
      <c r="J4" s="50" t="s">
        <v>1885</v>
      </c>
      <c r="K4" s="51">
        <v>0</v>
      </c>
    </row>
    <row r="5" spans="1:11" ht="15" thickBot="1">
      <c r="C5" s="146" t="s">
        <v>1</v>
      </c>
      <c r="D5" s="71"/>
      <c r="E5" s="71"/>
      <c r="F5" s="82" t="s">
        <v>2011</v>
      </c>
      <c r="G5" s="71"/>
      <c r="H5" s="72"/>
      <c r="I5" s="1"/>
      <c r="J5" s="50" t="s">
        <v>1886</v>
      </c>
      <c r="K5" s="7">
        <f>SUM(K8:K678)</f>
        <v>0</v>
      </c>
    </row>
    <row r="6" spans="1:11" ht="48.5" thickBot="1">
      <c r="A6" s="244" t="s">
        <v>4768</v>
      </c>
      <c r="B6" s="245" t="s">
        <v>712</v>
      </c>
      <c r="C6" s="237" t="s">
        <v>708</v>
      </c>
      <c r="D6" s="147" t="s">
        <v>115</v>
      </c>
      <c r="E6" s="147" t="s">
        <v>709</v>
      </c>
      <c r="F6" s="147" t="s">
        <v>1603</v>
      </c>
      <c r="G6" s="147" t="s">
        <v>710</v>
      </c>
      <c r="H6" s="148" t="s">
        <v>711</v>
      </c>
      <c r="I6" s="62" t="s">
        <v>1887</v>
      </c>
      <c r="J6" s="63" t="s">
        <v>1888</v>
      </c>
      <c r="K6" s="64" t="s">
        <v>1889</v>
      </c>
    </row>
    <row r="7" spans="1:11" ht="11.25" customHeight="1" thickBot="1">
      <c r="C7" s="360" t="s">
        <v>759</v>
      </c>
      <c r="D7" s="360"/>
      <c r="E7" s="360"/>
      <c r="F7" s="360"/>
      <c r="G7" s="360"/>
      <c r="H7" s="362"/>
      <c r="I7" s="65"/>
      <c r="J7" s="65"/>
      <c r="K7" s="65"/>
    </row>
    <row r="8" spans="1:11" ht="11.25" customHeight="1">
      <c r="A8" s="238">
        <v>0</v>
      </c>
      <c r="B8" s="14" t="s">
        <v>713</v>
      </c>
      <c r="C8" s="239" t="s">
        <v>760</v>
      </c>
      <c r="D8" s="149" t="s">
        <v>761</v>
      </c>
      <c r="E8" s="150" t="s">
        <v>762</v>
      </c>
      <c r="F8" s="150">
        <v>1</v>
      </c>
      <c r="G8" s="150">
        <v>500</v>
      </c>
      <c r="H8" s="151">
        <v>0.82</v>
      </c>
      <c r="I8" s="69">
        <f>H8*(1-Скидка_3M_EUR)</f>
        <v>0.82</v>
      </c>
      <c r="J8" s="68"/>
      <c r="K8" s="69">
        <f>I8*J8</f>
        <v>0</v>
      </c>
    </row>
    <row r="9" spans="1:11" ht="11.25" customHeight="1">
      <c r="A9" s="238">
        <v>0</v>
      </c>
      <c r="B9" s="14" t="s">
        <v>713</v>
      </c>
      <c r="C9" s="239" t="s">
        <v>763</v>
      </c>
      <c r="D9" s="149" t="s">
        <v>764</v>
      </c>
      <c r="E9" s="150" t="s">
        <v>762</v>
      </c>
      <c r="F9" s="150">
        <v>1</v>
      </c>
      <c r="G9" s="150">
        <v>500</v>
      </c>
      <c r="H9" s="151">
        <v>0.83</v>
      </c>
      <c r="I9" s="69">
        <f>H9*(1-Скидка_3M_EUR)</f>
        <v>0.83</v>
      </c>
      <c r="J9" s="68"/>
      <c r="K9" s="69">
        <f t="shared" ref="K9:K70" si="0">I9*J9</f>
        <v>0</v>
      </c>
    </row>
    <row r="10" spans="1:11" ht="11.25" customHeight="1">
      <c r="A10" s="238"/>
      <c r="C10" s="239"/>
      <c r="D10" s="149"/>
      <c r="E10" s="150"/>
      <c r="F10" s="150"/>
      <c r="G10" s="150"/>
      <c r="H10" s="151"/>
      <c r="I10" s="69"/>
      <c r="J10" s="68"/>
      <c r="K10" s="69"/>
    </row>
    <row r="11" spans="1:11" ht="11.25" customHeight="1">
      <c r="A11" s="238">
        <v>0</v>
      </c>
      <c r="B11" s="14" t="s">
        <v>713</v>
      </c>
      <c r="C11" s="239" t="s">
        <v>3629</v>
      </c>
      <c r="D11" s="149" t="s">
        <v>3630</v>
      </c>
      <c r="E11" s="150" t="s">
        <v>762</v>
      </c>
      <c r="F11" s="150">
        <v>1</v>
      </c>
      <c r="G11" s="150">
        <v>250</v>
      </c>
      <c r="H11" s="151">
        <v>0.83</v>
      </c>
      <c r="I11" s="69">
        <f>H11*(1-Скидка_3M_EUR)</f>
        <v>0.83</v>
      </c>
      <c r="J11" s="68"/>
      <c r="K11" s="69">
        <f>I11*J11</f>
        <v>0</v>
      </c>
    </row>
    <row r="12" spans="1:11" ht="11.25" customHeight="1">
      <c r="A12" s="238">
        <v>0</v>
      </c>
      <c r="B12" s="14" t="s">
        <v>713</v>
      </c>
      <c r="C12" s="239" t="s">
        <v>3125</v>
      </c>
      <c r="D12" s="149" t="s">
        <v>3126</v>
      </c>
      <c r="E12" s="150" t="s">
        <v>762</v>
      </c>
      <c r="F12" s="150">
        <v>1</v>
      </c>
      <c r="G12" s="150">
        <v>250</v>
      </c>
      <c r="H12" s="151">
        <v>0.83</v>
      </c>
      <c r="I12" s="69">
        <f t="shared" ref="I12:I18" si="1">H12*(1-Скидка_3M_EUR)</f>
        <v>0.83</v>
      </c>
      <c r="J12" s="68"/>
      <c r="K12" s="69">
        <f>I12*J12</f>
        <v>0</v>
      </c>
    </row>
    <row r="13" spans="1:11" ht="11.25" customHeight="1">
      <c r="A13" s="238">
        <v>0</v>
      </c>
      <c r="B13" s="14" t="s">
        <v>713</v>
      </c>
      <c r="C13" s="239" t="s">
        <v>3127</v>
      </c>
      <c r="D13" s="149" t="s">
        <v>3128</v>
      </c>
      <c r="E13" s="150" t="s">
        <v>762</v>
      </c>
      <c r="F13" s="150">
        <v>1</v>
      </c>
      <c r="G13" s="150">
        <v>250</v>
      </c>
      <c r="H13" s="151">
        <v>0.83</v>
      </c>
      <c r="I13" s="69">
        <f t="shared" si="1"/>
        <v>0.83</v>
      </c>
      <c r="J13" s="68"/>
      <c r="K13" s="69">
        <f>I13*J13</f>
        <v>0</v>
      </c>
    </row>
    <row r="14" spans="1:11" ht="11.25" customHeight="1">
      <c r="A14" s="238">
        <v>0</v>
      </c>
      <c r="B14" s="14" t="s">
        <v>713</v>
      </c>
      <c r="C14" s="239" t="s">
        <v>2401</v>
      </c>
      <c r="D14" s="149" t="s">
        <v>3129</v>
      </c>
      <c r="E14" s="150" t="s">
        <v>762</v>
      </c>
      <c r="F14" s="150">
        <v>1</v>
      </c>
      <c r="G14" s="150">
        <v>250</v>
      </c>
      <c r="H14" s="151">
        <v>0.83</v>
      </c>
      <c r="I14" s="69">
        <f t="shared" si="1"/>
        <v>0.83</v>
      </c>
      <c r="J14" s="68"/>
      <c r="K14" s="69">
        <f t="shared" si="0"/>
        <v>0</v>
      </c>
    </row>
    <row r="15" spans="1:11" ht="11.25" customHeight="1">
      <c r="A15" s="238">
        <v>0</v>
      </c>
      <c r="B15" s="14" t="s">
        <v>713</v>
      </c>
      <c r="C15" s="239" t="s">
        <v>2402</v>
      </c>
      <c r="D15" s="149" t="s">
        <v>3130</v>
      </c>
      <c r="E15" s="150" t="s">
        <v>762</v>
      </c>
      <c r="F15" s="150">
        <v>1</v>
      </c>
      <c r="G15" s="150">
        <v>250</v>
      </c>
      <c r="H15" s="151">
        <v>0.83</v>
      </c>
      <c r="I15" s="69">
        <f t="shared" si="1"/>
        <v>0.83</v>
      </c>
      <c r="J15" s="68"/>
      <c r="K15" s="69">
        <f t="shared" si="0"/>
        <v>0</v>
      </c>
    </row>
    <row r="16" spans="1:11" ht="11.25" customHeight="1">
      <c r="A16" s="238">
        <v>0</v>
      </c>
      <c r="B16" s="14" t="s">
        <v>713</v>
      </c>
      <c r="C16" s="239" t="s">
        <v>3536</v>
      </c>
      <c r="D16" s="149" t="s">
        <v>3537</v>
      </c>
      <c r="E16" s="150" t="s">
        <v>762</v>
      </c>
      <c r="F16" s="150">
        <v>1</v>
      </c>
      <c r="G16" s="150">
        <v>250</v>
      </c>
      <c r="H16" s="151">
        <v>0.83</v>
      </c>
      <c r="I16" s="69">
        <f>H16*(1-Скидка_3M_EUR)</f>
        <v>0.83</v>
      </c>
      <c r="J16" s="68"/>
      <c r="K16" s="69">
        <f>I16*J16</f>
        <v>0</v>
      </c>
    </row>
    <row r="17" spans="1:11" ht="11.25" customHeight="1">
      <c r="A17" s="238">
        <v>0</v>
      </c>
      <c r="B17" s="14" t="s">
        <v>713</v>
      </c>
      <c r="C17" s="239" t="s">
        <v>2403</v>
      </c>
      <c r="D17" s="149" t="s">
        <v>3131</v>
      </c>
      <c r="E17" s="150" t="s">
        <v>762</v>
      </c>
      <c r="F17" s="150">
        <v>1</v>
      </c>
      <c r="G17" s="150">
        <v>250</v>
      </c>
      <c r="H17" s="151">
        <v>0.83</v>
      </c>
      <c r="I17" s="69">
        <f t="shared" si="1"/>
        <v>0.83</v>
      </c>
      <c r="J17" s="68"/>
      <c r="K17" s="69">
        <f t="shared" si="0"/>
        <v>0</v>
      </c>
    </row>
    <row r="18" spans="1:11" ht="11.25" customHeight="1" thickBot="1">
      <c r="A18" s="238">
        <v>0</v>
      </c>
      <c r="B18" s="14" t="s">
        <v>713</v>
      </c>
      <c r="C18" s="240" t="s">
        <v>2404</v>
      </c>
      <c r="D18" s="152" t="s">
        <v>3132</v>
      </c>
      <c r="E18" s="153" t="s">
        <v>762</v>
      </c>
      <c r="F18" s="153">
        <v>1</v>
      </c>
      <c r="G18" s="153">
        <v>250</v>
      </c>
      <c r="H18" s="154">
        <v>0.83</v>
      </c>
      <c r="I18" s="69">
        <f t="shared" si="1"/>
        <v>0.83</v>
      </c>
      <c r="J18" s="68"/>
      <c r="K18" s="69">
        <f t="shared" si="0"/>
        <v>0</v>
      </c>
    </row>
    <row r="19" spans="1:11" ht="11.25" customHeight="1" thickBot="1">
      <c r="A19" s="238"/>
      <c r="B19" s="14" t="s">
        <v>713</v>
      </c>
      <c r="C19" s="360" t="s">
        <v>3554</v>
      </c>
      <c r="D19" s="360"/>
      <c r="E19" s="360"/>
      <c r="F19" s="360"/>
      <c r="G19" s="360"/>
      <c r="H19" s="362"/>
      <c r="I19" s="186"/>
      <c r="J19" s="68"/>
      <c r="K19" s="69"/>
    </row>
    <row r="20" spans="1:11" ht="11.25" customHeight="1">
      <c r="A20" s="238">
        <v>0</v>
      </c>
      <c r="B20" s="14" t="s">
        <v>713</v>
      </c>
      <c r="C20" s="241" t="s">
        <v>3555</v>
      </c>
      <c r="D20" s="155" t="s">
        <v>3556</v>
      </c>
      <c r="E20" s="156" t="s">
        <v>762</v>
      </c>
      <c r="F20" s="156">
        <v>1</v>
      </c>
      <c r="G20" s="156">
        <v>500</v>
      </c>
      <c r="H20" s="157">
        <v>0.53</v>
      </c>
      <c r="I20" s="69">
        <f t="shared" ref="I20:I28" si="2">H20*(1-Скидка_3M_EUR)</f>
        <v>0.53</v>
      </c>
      <c r="J20" s="68"/>
      <c r="K20" s="69">
        <f t="shared" ref="K20:K28" si="3">I20*J20</f>
        <v>0</v>
      </c>
    </row>
    <row r="21" spans="1:11" ht="11.25" customHeight="1">
      <c r="A21" s="238">
        <v>0</v>
      </c>
      <c r="B21" s="14" t="s">
        <v>713</v>
      </c>
      <c r="C21" s="239" t="s">
        <v>3557</v>
      </c>
      <c r="D21" s="149" t="s">
        <v>3558</v>
      </c>
      <c r="E21" s="150" t="s">
        <v>762</v>
      </c>
      <c r="F21" s="150">
        <v>1</v>
      </c>
      <c r="G21" s="150">
        <v>500</v>
      </c>
      <c r="H21" s="151">
        <v>0.53</v>
      </c>
      <c r="I21" s="69">
        <f t="shared" si="2"/>
        <v>0.53</v>
      </c>
      <c r="J21" s="68"/>
      <c r="K21" s="69">
        <f t="shared" si="3"/>
        <v>0</v>
      </c>
    </row>
    <row r="22" spans="1:11" ht="11.25" customHeight="1">
      <c r="A22" s="238">
        <v>0</v>
      </c>
      <c r="B22" s="14" t="s">
        <v>713</v>
      </c>
      <c r="C22" s="239" t="s">
        <v>3559</v>
      </c>
      <c r="D22" s="149" t="s">
        <v>3560</v>
      </c>
      <c r="E22" s="150" t="s">
        <v>762</v>
      </c>
      <c r="F22" s="150">
        <v>1</v>
      </c>
      <c r="G22" s="150">
        <v>500</v>
      </c>
      <c r="H22" s="151">
        <v>0.53</v>
      </c>
      <c r="I22" s="69">
        <f t="shared" si="2"/>
        <v>0.53</v>
      </c>
      <c r="J22" s="68"/>
      <c r="K22" s="69">
        <f t="shared" si="3"/>
        <v>0</v>
      </c>
    </row>
    <row r="23" spans="1:11" ht="11.25" customHeight="1">
      <c r="A23" s="238">
        <v>0</v>
      </c>
      <c r="B23" s="14" t="s">
        <v>713</v>
      </c>
      <c r="C23" s="239" t="s">
        <v>3561</v>
      </c>
      <c r="D23" s="149" t="s">
        <v>3562</v>
      </c>
      <c r="E23" s="150" t="s">
        <v>762</v>
      </c>
      <c r="F23" s="150">
        <v>1</v>
      </c>
      <c r="G23" s="150">
        <v>500</v>
      </c>
      <c r="H23" s="151">
        <v>0.53</v>
      </c>
      <c r="I23" s="69">
        <f t="shared" si="2"/>
        <v>0.53</v>
      </c>
      <c r="J23" s="68"/>
      <c r="K23" s="69">
        <f t="shared" si="3"/>
        <v>0</v>
      </c>
    </row>
    <row r="24" spans="1:11" ht="11.25" customHeight="1">
      <c r="A24" s="238">
        <v>0</v>
      </c>
      <c r="B24" s="14" t="s">
        <v>713</v>
      </c>
      <c r="C24" s="239" t="s">
        <v>3563</v>
      </c>
      <c r="D24" s="149" t="s">
        <v>3564</v>
      </c>
      <c r="E24" s="150" t="s">
        <v>762</v>
      </c>
      <c r="F24" s="150">
        <v>1</v>
      </c>
      <c r="G24" s="150">
        <v>500</v>
      </c>
      <c r="H24" s="151">
        <v>0.53</v>
      </c>
      <c r="I24" s="69">
        <f t="shared" si="2"/>
        <v>0.53</v>
      </c>
      <c r="J24" s="68"/>
      <c r="K24" s="69">
        <f t="shared" si="3"/>
        <v>0</v>
      </c>
    </row>
    <row r="25" spans="1:11" ht="11.25" customHeight="1">
      <c r="A25" s="238">
        <v>0</v>
      </c>
      <c r="B25" s="14" t="s">
        <v>713</v>
      </c>
      <c r="C25" s="239" t="s">
        <v>3565</v>
      </c>
      <c r="D25" s="149" t="s">
        <v>3566</v>
      </c>
      <c r="E25" s="150" t="s">
        <v>762</v>
      </c>
      <c r="F25" s="150">
        <v>1</v>
      </c>
      <c r="G25" s="150">
        <v>500</v>
      </c>
      <c r="H25" s="151">
        <v>0.53</v>
      </c>
      <c r="I25" s="69">
        <f t="shared" si="2"/>
        <v>0.53</v>
      </c>
      <c r="J25" s="68"/>
      <c r="K25" s="69">
        <f t="shared" si="3"/>
        <v>0</v>
      </c>
    </row>
    <row r="26" spans="1:11" ht="11.25" customHeight="1">
      <c r="A26" s="238">
        <v>0</v>
      </c>
      <c r="B26" s="14" t="s">
        <v>713</v>
      </c>
      <c r="C26" s="239" t="s">
        <v>3567</v>
      </c>
      <c r="D26" s="149" t="s">
        <v>3568</v>
      </c>
      <c r="E26" s="150" t="s">
        <v>762</v>
      </c>
      <c r="F26" s="150">
        <v>1</v>
      </c>
      <c r="G26" s="150">
        <v>500</v>
      </c>
      <c r="H26" s="151">
        <v>0.53</v>
      </c>
      <c r="I26" s="69">
        <f t="shared" si="2"/>
        <v>0.53</v>
      </c>
      <c r="J26" s="68"/>
      <c r="K26" s="69">
        <f t="shared" si="3"/>
        <v>0</v>
      </c>
    </row>
    <row r="27" spans="1:11" ht="11.25" customHeight="1">
      <c r="A27" s="238">
        <v>0</v>
      </c>
      <c r="B27" s="14" t="s">
        <v>713</v>
      </c>
      <c r="C27" s="239" t="s">
        <v>3569</v>
      </c>
      <c r="D27" s="149" t="s">
        <v>3570</v>
      </c>
      <c r="E27" s="150" t="s">
        <v>762</v>
      </c>
      <c r="F27" s="150">
        <v>1</v>
      </c>
      <c r="G27" s="150">
        <v>500</v>
      </c>
      <c r="H27" s="151">
        <v>0.53</v>
      </c>
      <c r="I27" s="69">
        <f t="shared" si="2"/>
        <v>0.53</v>
      </c>
      <c r="J27" s="68"/>
      <c r="K27" s="69">
        <f t="shared" si="3"/>
        <v>0</v>
      </c>
    </row>
    <row r="28" spans="1:11" ht="11.25" customHeight="1" thickBot="1">
      <c r="A28" s="238">
        <v>0</v>
      </c>
      <c r="B28" s="14" t="s">
        <v>713</v>
      </c>
      <c r="C28" s="239" t="s">
        <v>3571</v>
      </c>
      <c r="D28" s="149" t="s">
        <v>3572</v>
      </c>
      <c r="E28" s="150" t="s">
        <v>762</v>
      </c>
      <c r="F28" s="150">
        <v>1</v>
      </c>
      <c r="G28" s="150">
        <v>500</v>
      </c>
      <c r="H28" s="151">
        <v>0.53</v>
      </c>
      <c r="I28" s="69">
        <f t="shared" si="2"/>
        <v>0.53</v>
      </c>
      <c r="J28" s="68"/>
      <c r="K28" s="69">
        <f t="shared" si="3"/>
        <v>0</v>
      </c>
    </row>
    <row r="29" spans="1:11" ht="11.25" customHeight="1" thickBot="1">
      <c r="A29" s="238"/>
      <c r="C29" s="360" t="s">
        <v>765</v>
      </c>
      <c r="D29" s="360"/>
      <c r="E29" s="360"/>
      <c r="F29" s="360"/>
      <c r="G29" s="360"/>
      <c r="H29" s="362"/>
      <c r="I29" s="69"/>
      <c r="J29" s="68"/>
      <c r="K29" s="69"/>
    </row>
    <row r="30" spans="1:11" ht="11.25" customHeight="1">
      <c r="A30" s="238">
        <v>0</v>
      </c>
      <c r="B30" s="14" t="s">
        <v>714</v>
      </c>
      <c r="C30" s="239" t="s">
        <v>766</v>
      </c>
      <c r="D30" s="149" t="s">
        <v>767</v>
      </c>
      <c r="E30" s="150" t="s">
        <v>768</v>
      </c>
      <c r="F30" s="150">
        <v>1</v>
      </c>
      <c r="G30" s="150">
        <v>5</v>
      </c>
      <c r="H30" s="151">
        <v>75.739999999999995</v>
      </c>
      <c r="I30" s="69">
        <f>H30*(1-Скидка_3M_EUR)</f>
        <v>75.739999999999995</v>
      </c>
      <c r="J30" s="68"/>
      <c r="K30" s="69">
        <f t="shared" si="0"/>
        <v>0</v>
      </c>
    </row>
    <row r="31" spans="1:11" ht="11.25" customHeight="1">
      <c r="A31" s="238">
        <v>0</v>
      </c>
      <c r="B31" s="14" t="s">
        <v>714</v>
      </c>
      <c r="C31" s="239" t="s">
        <v>769</v>
      </c>
      <c r="D31" s="149" t="s">
        <v>770</v>
      </c>
      <c r="E31" s="150" t="s">
        <v>768</v>
      </c>
      <c r="F31" s="150">
        <v>1</v>
      </c>
      <c r="G31" s="150">
        <v>5</v>
      </c>
      <c r="H31" s="151">
        <v>75.739999999999995</v>
      </c>
      <c r="I31" s="69">
        <f>H31*(1-Скидка_3M_EUR)</f>
        <v>75.739999999999995</v>
      </c>
      <c r="J31" s="68"/>
      <c r="K31" s="69">
        <f t="shared" si="0"/>
        <v>0</v>
      </c>
    </row>
    <row r="32" spans="1:11" ht="11.25" customHeight="1">
      <c r="A32" s="238">
        <v>0</v>
      </c>
      <c r="B32" s="14" t="s">
        <v>714</v>
      </c>
      <c r="C32" s="239" t="s">
        <v>771</v>
      </c>
      <c r="D32" s="149" t="s">
        <v>772</v>
      </c>
      <c r="E32" s="150" t="s">
        <v>768</v>
      </c>
      <c r="F32" s="150">
        <v>1</v>
      </c>
      <c r="G32" s="150">
        <v>5</v>
      </c>
      <c r="H32" s="151">
        <v>75.739999999999995</v>
      </c>
      <c r="I32" s="69">
        <f>H32*(1-Скидка_3M_EUR)</f>
        <v>75.739999999999995</v>
      </c>
      <c r="J32" s="68"/>
      <c r="K32" s="69">
        <f t="shared" si="0"/>
        <v>0</v>
      </c>
    </row>
    <row r="33" spans="1:11" ht="11.25" customHeight="1">
      <c r="A33" s="238">
        <v>0</v>
      </c>
      <c r="B33" s="14" t="s">
        <v>714</v>
      </c>
      <c r="C33" s="239" t="s">
        <v>773</v>
      </c>
      <c r="D33" s="149" t="s">
        <v>774</v>
      </c>
      <c r="E33" s="150" t="s">
        <v>768</v>
      </c>
      <c r="F33" s="150">
        <v>1</v>
      </c>
      <c r="G33" s="150">
        <v>5</v>
      </c>
      <c r="H33" s="151">
        <v>75.739999999999995</v>
      </c>
      <c r="I33" s="69">
        <f>H33*(1-Скидка_3M_EUR)</f>
        <v>75.739999999999995</v>
      </c>
      <c r="J33" s="68"/>
      <c r="K33" s="69">
        <f t="shared" si="0"/>
        <v>0</v>
      </c>
    </row>
    <row r="34" spans="1:11" ht="11.25" customHeight="1">
      <c r="A34" s="238"/>
      <c r="C34" s="239"/>
      <c r="D34" s="149"/>
      <c r="E34" s="150"/>
      <c r="F34" s="150"/>
      <c r="G34" s="150"/>
      <c r="H34" s="151"/>
      <c r="I34" s="69"/>
      <c r="J34" s="68"/>
      <c r="K34" s="69"/>
    </row>
    <row r="35" spans="1:11" ht="11.25" customHeight="1">
      <c r="A35" s="238">
        <v>0</v>
      </c>
      <c r="B35" s="14" t="s">
        <v>713</v>
      </c>
      <c r="C35" s="239" t="s">
        <v>775</v>
      </c>
      <c r="D35" s="149" t="s">
        <v>776</v>
      </c>
      <c r="E35" s="150" t="s">
        <v>768</v>
      </c>
      <c r="F35" s="150">
        <v>1</v>
      </c>
      <c r="G35" s="150">
        <v>10</v>
      </c>
      <c r="H35" s="151">
        <v>11.39</v>
      </c>
      <c r="I35" s="69">
        <f>H35*(1-Скидка_3M_EUR)</f>
        <v>11.39</v>
      </c>
      <c r="J35" s="68"/>
      <c r="K35" s="69">
        <f t="shared" si="0"/>
        <v>0</v>
      </c>
    </row>
    <row r="36" spans="1:11" ht="11.25" customHeight="1" thickBot="1">
      <c r="A36" s="238">
        <v>0</v>
      </c>
      <c r="B36" s="14" t="s">
        <v>713</v>
      </c>
      <c r="C36" s="239" t="s">
        <v>777</v>
      </c>
      <c r="D36" s="149" t="s">
        <v>778</v>
      </c>
      <c r="E36" s="150" t="s">
        <v>768</v>
      </c>
      <c r="F36" s="150">
        <v>1</v>
      </c>
      <c r="G36" s="150">
        <v>10</v>
      </c>
      <c r="H36" s="151">
        <v>11.39</v>
      </c>
      <c r="I36" s="69">
        <f>H36*(1-Скидка_3M_EUR)</f>
        <v>11.39</v>
      </c>
      <c r="J36" s="68"/>
      <c r="K36" s="69">
        <f t="shared" si="0"/>
        <v>0</v>
      </c>
    </row>
    <row r="37" spans="1:11" ht="11.25" customHeight="1" thickBot="1">
      <c r="A37" s="238"/>
      <c r="C37" s="360" t="s">
        <v>715</v>
      </c>
      <c r="D37" s="360"/>
      <c r="E37" s="360"/>
      <c r="F37" s="360"/>
      <c r="G37" s="360"/>
      <c r="H37" s="362"/>
      <c r="I37" s="69"/>
      <c r="J37" s="68"/>
      <c r="K37" s="69"/>
    </row>
    <row r="38" spans="1:11" ht="11.25" customHeight="1">
      <c r="A38" s="238">
        <v>0</v>
      </c>
      <c r="B38" s="14" t="s">
        <v>713</v>
      </c>
      <c r="C38" s="239" t="s">
        <v>779</v>
      </c>
      <c r="D38" s="149" t="s">
        <v>780</v>
      </c>
      <c r="E38" s="150" t="s">
        <v>762</v>
      </c>
      <c r="F38" s="150">
        <v>1</v>
      </c>
      <c r="G38" s="150">
        <v>250</v>
      </c>
      <c r="H38" s="151">
        <v>0.83</v>
      </c>
      <c r="I38" s="69">
        <f>H38*(1-Скидка_3M_EUR)</f>
        <v>0.83</v>
      </c>
      <c r="J38" s="68"/>
      <c r="K38" s="69">
        <f t="shared" si="0"/>
        <v>0</v>
      </c>
    </row>
    <row r="39" spans="1:11" ht="11.25" customHeight="1">
      <c r="A39" s="238">
        <v>0</v>
      </c>
      <c r="B39" s="14" t="s">
        <v>713</v>
      </c>
      <c r="C39" s="239" t="s">
        <v>781</v>
      </c>
      <c r="D39" s="149" t="s">
        <v>782</v>
      </c>
      <c r="E39" s="150" t="s">
        <v>762</v>
      </c>
      <c r="F39" s="150">
        <v>1</v>
      </c>
      <c r="G39" s="150">
        <v>250</v>
      </c>
      <c r="H39" s="151">
        <v>0.89</v>
      </c>
      <c r="I39" s="69">
        <f>H39*(1-Скидка_3M_EUR)</f>
        <v>0.89</v>
      </c>
      <c r="J39" s="68"/>
      <c r="K39" s="69">
        <f t="shared" si="0"/>
        <v>0</v>
      </c>
    </row>
    <row r="40" spans="1:11" ht="11.25" customHeight="1" thickBot="1">
      <c r="A40" s="238">
        <v>0</v>
      </c>
      <c r="B40" s="14" t="s">
        <v>713</v>
      </c>
      <c r="C40" s="239" t="s">
        <v>783</v>
      </c>
      <c r="D40" s="149" t="s">
        <v>784</v>
      </c>
      <c r="E40" s="150" t="s">
        <v>762</v>
      </c>
      <c r="F40" s="150">
        <v>1</v>
      </c>
      <c r="G40" s="150">
        <v>250</v>
      </c>
      <c r="H40" s="151">
        <v>0.97</v>
      </c>
      <c r="I40" s="69">
        <f>H40*(1-Скидка_3M_EUR)</f>
        <v>0.97</v>
      </c>
      <c r="J40" s="68"/>
      <c r="K40" s="69">
        <f t="shared" si="0"/>
        <v>0</v>
      </c>
    </row>
    <row r="41" spans="1:11" ht="11.25" customHeight="1" thickBot="1">
      <c r="A41" s="238"/>
      <c r="C41" s="360" t="s">
        <v>716</v>
      </c>
      <c r="D41" s="360"/>
      <c r="E41" s="360"/>
      <c r="F41" s="360"/>
      <c r="G41" s="360"/>
      <c r="H41" s="362"/>
      <c r="I41" s="69"/>
      <c r="J41" s="68"/>
      <c r="K41" s="69"/>
    </row>
    <row r="42" spans="1:11" ht="11.25" customHeight="1">
      <c r="A42" s="238">
        <v>0</v>
      </c>
      <c r="B42" s="14" t="s">
        <v>713</v>
      </c>
      <c r="C42" s="239" t="s">
        <v>785</v>
      </c>
      <c r="D42" s="149" t="s">
        <v>786</v>
      </c>
      <c r="E42" s="150" t="s">
        <v>762</v>
      </c>
      <c r="F42" s="150">
        <v>1</v>
      </c>
      <c r="G42" s="150">
        <v>250</v>
      </c>
      <c r="H42" s="151">
        <v>0.82</v>
      </c>
      <c r="I42" s="69">
        <f>H42*(1-Скидка_3M_EUR)</f>
        <v>0.82</v>
      </c>
      <c r="J42" s="68"/>
      <c r="K42" s="69">
        <f t="shared" si="0"/>
        <v>0</v>
      </c>
    </row>
    <row r="43" spans="1:11" ht="11.25" customHeight="1">
      <c r="A43" s="238">
        <v>0</v>
      </c>
      <c r="B43" s="14" t="s">
        <v>713</v>
      </c>
      <c r="C43" s="239" t="s">
        <v>787</v>
      </c>
      <c r="D43" s="149" t="s">
        <v>788</v>
      </c>
      <c r="E43" s="150" t="s">
        <v>762</v>
      </c>
      <c r="F43" s="150">
        <v>1</v>
      </c>
      <c r="G43" s="150">
        <v>250</v>
      </c>
      <c r="H43" s="151">
        <v>0.88800000000000001</v>
      </c>
      <c r="I43" s="69">
        <f>H43*(1-Скидка_3M_EUR)</f>
        <v>0.88800000000000001</v>
      </c>
      <c r="J43" s="68"/>
      <c r="K43" s="69">
        <f t="shared" si="0"/>
        <v>0</v>
      </c>
    </row>
    <row r="44" spans="1:11" ht="11.25" customHeight="1" thickBot="1">
      <c r="A44" s="238">
        <v>0</v>
      </c>
      <c r="B44" s="14" t="s">
        <v>713</v>
      </c>
      <c r="C44" s="239" t="s">
        <v>789</v>
      </c>
      <c r="D44" s="149" t="s">
        <v>790</v>
      </c>
      <c r="E44" s="150" t="s">
        <v>762</v>
      </c>
      <c r="F44" s="150">
        <v>1</v>
      </c>
      <c r="G44" s="150">
        <v>250</v>
      </c>
      <c r="H44" s="151">
        <v>0.97</v>
      </c>
      <c r="I44" s="69">
        <f>H44*(1-Скидка_3M_EUR)</f>
        <v>0.97</v>
      </c>
      <c r="J44" s="68"/>
      <c r="K44" s="69">
        <f t="shared" si="0"/>
        <v>0</v>
      </c>
    </row>
    <row r="45" spans="1:11" ht="11.25" customHeight="1" thickBot="1">
      <c r="A45" s="238"/>
      <c r="C45" s="360" t="s">
        <v>791</v>
      </c>
      <c r="D45" s="360"/>
      <c r="E45" s="360"/>
      <c r="F45" s="360"/>
      <c r="G45" s="360"/>
      <c r="H45" s="362"/>
      <c r="I45" s="69"/>
      <c r="J45" s="68"/>
      <c r="K45" s="69"/>
    </row>
    <row r="46" spans="1:11" ht="11.25" customHeight="1">
      <c r="A46" s="238">
        <v>0</v>
      </c>
      <c r="B46" s="14" t="s">
        <v>713</v>
      </c>
      <c r="C46" s="239" t="s">
        <v>792</v>
      </c>
      <c r="D46" s="149" t="s">
        <v>793</v>
      </c>
      <c r="E46" s="150" t="s">
        <v>762</v>
      </c>
      <c r="F46" s="150">
        <v>1</v>
      </c>
      <c r="G46" s="150">
        <v>500</v>
      </c>
      <c r="H46" s="151">
        <v>0.36</v>
      </c>
      <c r="I46" s="69">
        <f t="shared" ref="I46:I56" si="4">H46*(1-Скидка_3M_EUR)</f>
        <v>0.36</v>
      </c>
      <c r="J46" s="68"/>
      <c r="K46" s="69">
        <f t="shared" si="0"/>
        <v>0</v>
      </c>
    </row>
    <row r="47" spans="1:11" ht="11.25" customHeight="1">
      <c r="A47" s="238">
        <v>0</v>
      </c>
      <c r="B47" s="14" t="s">
        <v>713</v>
      </c>
      <c r="C47" s="239" t="s">
        <v>794</v>
      </c>
      <c r="D47" s="149" t="s">
        <v>795</v>
      </c>
      <c r="E47" s="150" t="s">
        <v>762</v>
      </c>
      <c r="F47" s="150">
        <v>1</v>
      </c>
      <c r="G47" s="150">
        <v>500</v>
      </c>
      <c r="H47" s="151">
        <v>0.36</v>
      </c>
      <c r="I47" s="69">
        <f t="shared" si="4"/>
        <v>0.36</v>
      </c>
      <c r="J47" s="68"/>
      <c r="K47" s="69">
        <f t="shared" si="0"/>
        <v>0</v>
      </c>
    </row>
    <row r="48" spans="1:11" ht="11.25" customHeight="1">
      <c r="A48" s="238">
        <v>0</v>
      </c>
      <c r="B48" s="14" t="s">
        <v>713</v>
      </c>
      <c r="C48" s="239" t="s">
        <v>796</v>
      </c>
      <c r="D48" s="149" t="s">
        <v>797</v>
      </c>
      <c r="E48" s="150" t="s">
        <v>762</v>
      </c>
      <c r="F48" s="150">
        <v>1</v>
      </c>
      <c r="G48" s="150">
        <v>500</v>
      </c>
      <c r="H48" s="151">
        <v>0.36</v>
      </c>
      <c r="I48" s="69">
        <f t="shared" si="4"/>
        <v>0.36</v>
      </c>
      <c r="J48" s="68"/>
      <c r="K48" s="69">
        <f t="shared" si="0"/>
        <v>0</v>
      </c>
    </row>
    <row r="49" spans="1:11" ht="11.25" customHeight="1">
      <c r="A49" s="238">
        <v>0</v>
      </c>
      <c r="B49" s="14" t="s">
        <v>713</v>
      </c>
      <c r="C49" s="239" t="s">
        <v>798</v>
      </c>
      <c r="D49" s="149" t="s">
        <v>799</v>
      </c>
      <c r="E49" s="150" t="s">
        <v>762</v>
      </c>
      <c r="F49" s="150">
        <v>1</v>
      </c>
      <c r="G49" s="150">
        <v>500</v>
      </c>
      <c r="H49" s="151">
        <v>0.38</v>
      </c>
      <c r="I49" s="69">
        <f t="shared" si="4"/>
        <v>0.38</v>
      </c>
      <c r="J49" s="68"/>
      <c r="K49" s="69">
        <f t="shared" si="0"/>
        <v>0</v>
      </c>
    </row>
    <row r="50" spans="1:11" ht="11.25" customHeight="1">
      <c r="A50" s="238">
        <v>0</v>
      </c>
      <c r="B50" s="14" t="s">
        <v>713</v>
      </c>
      <c r="C50" s="239" t="s">
        <v>800</v>
      </c>
      <c r="D50" s="149" t="s">
        <v>801</v>
      </c>
      <c r="E50" s="150" t="s">
        <v>762</v>
      </c>
      <c r="F50" s="150">
        <v>1</v>
      </c>
      <c r="G50" s="150">
        <v>500</v>
      </c>
      <c r="H50" s="151">
        <v>0.36</v>
      </c>
      <c r="I50" s="69">
        <f t="shared" si="4"/>
        <v>0.36</v>
      </c>
      <c r="J50" s="68"/>
      <c r="K50" s="69">
        <f t="shared" si="0"/>
        <v>0</v>
      </c>
    </row>
    <row r="51" spans="1:11" ht="11.25" customHeight="1">
      <c r="A51" s="238">
        <v>0</v>
      </c>
      <c r="B51" s="14" t="s">
        <v>713</v>
      </c>
      <c r="C51" s="239" t="s">
        <v>802</v>
      </c>
      <c r="D51" s="149" t="s">
        <v>803</v>
      </c>
      <c r="E51" s="150" t="s">
        <v>762</v>
      </c>
      <c r="F51" s="150">
        <v>1</v>
      </c>
      <c r="G51" s="150">
        <v>500</v>
      </c>
      <c r="H51" s="151">
        <v>0.38</v>
      </c>
      <c r="I51" s="69">
        <f t="shared" si="4"/>
        <v>0.38</v>
      </c>
      <c r="J51" s="68"/>
      <c r="K51" s="69">
        <f t="shared" si="0"/>
        <v>0</v>
      </c>
    </row>
    <row r="52" spans="1:11" ht="11.25" customHeight="1">
      <c r="A52" s="238">
        <v>0</v>
      </c>
      <c r="B52" s="14" t="s">
        <v>713</v>
      </c>
      <c r="C52" s="239" t="s">
        <v>804</v>
      </c>
      <c r="D52" s="149" t="s">
        <v>805</v>
      </c>
      <c r="E52" s="150" t="s">
        <v>762</v>
      </c>
      <c r="F52" s="150">
        <v>1</v>
      </c>
      <c r="G52" s="150">
        <v>500</v>
      </c>
      <c r="H52" s="151">
        <v>0.36</v>
      </c>
      <c r="I52" s="69">
        <f t="shared" si="4"/>
        <v>0.36</v>
      </c>
      <c r="J52" s="68"/>
      <c r="K52" s="69">
        <f t="shared" si="0"/>
        <v>0</v>
      </c>
    </row>
    <row r="53" spans="1:11" ht="11.25" customHeight="1">
      <c r="A53" s="238">
        <v>0</v>
      </c>
      <c r="B53" s="14" t="s">
        <v>713</v>
      </c>
      <c r="C53" s="239" t="s">
        <v>806</v>
      </c>
      <c r="D53" s="149" t="s">
        <v>807</v>
      </c>
      <c r="E53" s="150" t="s">
        <v>762</v>
      </c>
      <c r="F53" s="150">
        <v>1</v>
      </c>
      <c r="G53" s="150">
        <v>500</v>
      </c>
      <c r="H53" s="151">
        <v>0.36</v>
      </c>
      <c r="I53" s="69">
        <f t="shared" si="4"/>
        <v>0.36</v>
      </c>
      <c r="J53" s="68"/>
      <c r="K53" s="69">
        <f t="shared" si="0"/>
        <v>0</v>
      </c>
    </row>
    <row r="54" spans="1:11" ht="11.25" customHeight="1">
      <c r="A54" s="238">
        <v>0</v>
      </c>
      <c r="B54" s="14" t="s">
        <v>713</v>
      </c>
      <c r="C54" s="239" t="s">
        <v>808</v>
      </c>
      <c r="D54" s="149" t="s">
        <v>809</v>
      </c>
      <c r="E54" s="150" t="s">
        <v>762</v>
      </c>
      <c r="F54" s="150">
        <v>1</v>
      </c>
      <c r="G54" s="150">
        <v>500</v>
      </c>
      <c r="H54" s="151">
        <v>0.36</v>
      </c>
      <c r="I54" s="69">
        <f t="shared" si="4"/>
        <v>0.36</v>
      </c>
      <c r="J54" s="68"/>
      <c r="K54" s="69">
        <f t="shared" si="0"/>
        <v>0</v>
      </c>
    </row>
    <row r="55" spans="1:11" ht="11.25" customHeight="1">
      <c r="A55" s="238">
        <v>0</v>
      </c>
      <c r="B55" s="14" t="s">
        <v>713</v>
      </c>
      <c r="C55" s="239" t="s">
        <v>810</v>
      </c>
      <c r="D55" s="149" t="s">
        <v>811</v>
      </c>
      <c r="E55" s="150" t="s">
        <v>762</v>
      </c>
      <c r="F55" s="150">
        <v>1</v>
      </c>
      <c r="G55" s="150">
        <v>500</v>
      </c>
      <c r="H55" s="151">
        <v>0.36</v>
      </c>
      <c r="I55" s="69">
        <f t="shared" si="4"/>
        <v>0.36</v>
      </c>
      <c r="J55" s="68"/>
      <c r="K55" s="69">
        <f t="shared" si="0"/>
        <v>0</v>
      </c>
    </row>
    <row r="56" spans="1:11" ht="11.25" customHeight="1">
      <c r="A56" s="238">
        <v>0</v>
      </c>
      <c r="B56" s="14" t="s">
        <v>713</v>
      </c>
      <c r="C56" s="240" t="s">
        <v>812</v>
      </c>
      <c r="D56" s="152" t="s">
        <v>813</v>
      </c>
      <c r="E56" s="153" t="s">
        <v>762</v>
      </c>
      <c r="F56" s="153">
        <v>1</v>
      </c>
      <c r="G56" s="153">
        <v>500</v>
      </c>
      <c r="H56" s="154">
        <v>0.36</v>
      </c>
      <c r="I56" s="69">
        <f t="shared" si="4"/>
        <v>0.36</v>
      </c>
      <c r="J56" s="68"/>
      <c r="K56" s="69">
        <f t="shared" si="0"/>
        <v>0</v>
      </c>
    </row>
    <row r="57" spans="1:11" ht="11.25" customHeight="1">
      <c r="A57" s="238"/>
      <c r="B57" s="14" t="s">
        <v>713</v>
      </c>
      <c r="C57" s="363" t="s">
        <v>2990</v>
      </c>
      <c r="D57" s="363"/>
      <c r="E57" s="363"/>
      <c r="F57" s="363"/>
      <c r="G57" s="363"/>
      <c r="H57" s="364"/>
      <c r="I57" s="69"/>
      <c r="J57" s="68"/>
      <c r="K57" s="69"/>
    </row>
    <row r="58" spans="1:11" ht="11.25" customHeight="1">
      <c r="A58" s="238">
        <v>0</v>
      </c>
      <c r="B58" s="14" t="s">
        <v>713</v>
      </c>
      <c r="C58" s="240" t="s">
        <v>2992</v>
      </c>
      <c r="D58" s="152" t="s">
        <v>2993</v>
      </c>
      <c r="E58" s="153" t="s">
        <v>762</v>
      </c>
      <c r="F58" s="153">
        <v>1</v>
      </c>
      <c r="G58" s="153">
        <v>80</v>
      </c>
      <c r="H58" s="154">
        <v>3.06</v>
      </c>
      <c r="I58" s="69">
        <f>H58*(1-Скидка_3M_EUR)</f>
        <v>3.06</v>
      </c>
      <c r="J58" s="68"/>
      <c r="K58" s="69">
        <f>I58*J58</f>
        <v>0</v>
      </c>
    </row>
    <row r="59" spans="1:11" ht="11.25" customHeight="1">
      <c r="A59" s="238">
        <v>0</v>
      </c>
      <c r="B59" s="14" t="s">
        <v>713</v>
      </c>
      <c r="C59" s="240" t="s">
        <v>2994</v>
      </c>
      <c r="D59" s="152" t="s">
        <v>2995</v>
      </c>
      <c r="E59" s="153" t="s">
        <v>762</v>
      </c>
      <c r="F59" s="153">
        <v>1</v>
      </c>
      <c r="G59" s="153">
        <v>80</v>
      </c>
      <c r="H59" s="154">
        <v>3.06</v>
      </c>
      <c r="I59" s="69">
        <f>H59*(1-Скидка_3M_EUR)</f>
        <v>3.06</v>
      </c>
      <c r="J59" s="68"/>
      <c r="K59" s="69">
        <f>I59*J59</f>
        <v>0</v>
      </c>
    </row>
    <row r="60" spans="1:11" ht="11.25" customHeight="1">
      <c r="A60" s="238">
        <v>0</v>
      </c>
      <c r="B60" s="14" t="s">
        <v>713</v>
      </c>
      <c r="C60" s="240" t="s">
        <v>2996</v>
      </c>
      <c r="D60" s="152" t="s">
        <v>2997</v>
      </c>
      <c r="E60" s="153" t="s">
        <v>762</v>
      </c>
      <c r="F60" s="153">
        <v>1</v>
      </c>
      <c r="G60" s="153">
        <v>80</v>
      </c>
      <c r="H60" s="154">
        <v>3.06</v>
      </c>
      <c r="I60" s="69">
        <f>H60*(1-Скидка_3M_EUR)</f>
        <v>3.06</v>
      </c>
      <c r="J60" s="68"/>
      <c r="K60" s="69">
        <f>I60*J60</f>
        <v>0</v>
      </c>
    </row>
    <row r="61" spans="1:11" ht="11.25" customHeight="1">
      <c r="A61" s="238">
        <v>0</v>
      </c>
      <c r="B61" s="14" t="s">
        <v>713</v>
      </c>
      <c r="C61" s="240" t="s">
        <v>2998</v>
      </c>
      <c r="D61" s="152" t="s">
        <v>2999</v>
      </c>
      <c r="E61" s="153" t="s">
        <v>762</v>
      </c>
      <c r="F61" s="153">
        <v>1</v>
      </c>
      <c r="G61" s="153">
        <v>80</v>
      </c>
      <c r="H61" s="154">
        <v>3.06</v>
      </c>
      <c r="I61" s="69">
        <f>H61*(1-Скидка_3M_EUR)</f>
        <v>3.06</v>
      </c>
      <c r="J61" s="68"/>
      <c r="K61" s="69">
        <f>I61*J61</f>
        <v>0</v>
      </c>
    </row>
    <row r="62" spans="1:11" ht="11.25" customHeight="1" thickBot="1">
      <c r="A62" s="238">
        <v>0</v>
      </c>
      <c r="B62" s="14" t="s">
        <v>713</v>
      </c>
      <c r="C62" s="240" t="s">
        <v>3000</v>
      </c>
      <c r="D62" s="152" t="s">
        <v>3001</v>
      </c>
      <c r="E62" s="153" t="s">
        <v>762</v>
      </c>
      <c r="F62" s="153">
        <v>1</v>
      </c>
      <c r="G62" s="153">
        <v>80</v>
      </c>
      <c r="H62" s="154">
        <v>3.06</v>
      </c>
      <c r="I62" s="69">
        <f>H62*(1-Скидка_3M_EUR)</f>
        <v>3.06</v>
      </c>
      <c r="J62" s="68"/>
      <c r="K62" s="69">
        <f>I62*J62</f>
        <v>0</v>
      </c>
    </row>
    <row r="63" spans="1:11" ht="11.25" customHeight="1" thickBot="1">
      <c r="A63" s="238"/>
      <c r="C63" s="360" t="s">
        <v>718</v>
      </c>
      <c r="D63" s="360"/>
      <c r="E63" s="360"/>
      <c r="F63" s="360"/>
      <c r="G63" s="360"/>
      <c r="H63" s="361"/>
      <c r="I63" s="69"/>
      <c r="J63" s="68"/>
      <c r="K63" s="69"/>
    </row>
    <row r="64" spans="1:11" ht="11.25" customHeight="1">
      <c r="A64" s="238">
        <v>0</v>
      </c>
      <c r="B64" s="14" t="s">
        <v>714</v>
      </c>
      <c r="C64" s="241" t="s">
        <v>814</v>
      </c>
      <c r="D64" s="155" t="s">
        <v>770</v>
      </c>
      <c r="E64" s="156" t="s">
        <v>768</v>
      </c>
      <c r="F64" s="156">
        <v>1</v>
      </c>
      <c r="G64" s="156">
        <v>5</v>
      </c>
      <c r="H64" s="157">
        <v>57.84</v>
      </c>
      <c r="I64" s="69">
        <f>H64*(1-Скидка_3M_EUR)</f>
        <v>57.84</v>
      </c>
      <c r="J64" s="68"/>
      <c r="K64" s="69">
        <f t="shared" si="0"/>
        <v>0</v>
      </c>
    </row>
    <row r="65" spans="1:11" ht="11.25" customHeight="1">
      <c r="A65" s="238">
        <v>0</v>
      </c>
      <c r="B65" s="14" t="s">
        <v>714</v>
      </c>
      <c r="C65" s="239" t="s">
        <v>815</v>
      </c>
      <c r="D65" s="149" t="s">
        <v>767</v>
      </c>
      <c r="E65" s="150" t="s">
        <v>768</v>
      </c>
      <c r="F65" s="150">
        <v>1</v>
      </c>
      <c r="G65" s="150">
        <v>5</v>
      </c>
      <c r="H65" s="151">
        <v>57.84</v>
      </c>
      <c r="I65" s="69">
        <f>H65*(1-Скидка_3M_EUR)</f>
        <v>57.84</v>
      </c>
      <c r="J65" s="68"/>
      <c r="K65" s="69">
        <f t="shared" si="0"/>
        <v>0</v>
      </c>
    </row>
    <row r="66" spans="1:11" ht="11.25" customHeight="1">
      <c r="A66" s="238">
        <v>0</v>
      </c>
      <c r="B66" s="14" t="s">
        <v>714</v>
      </c>
      <c r="C66" s="239" t="s">
        <v>3089</v>
      </c>
      <c r="D66" s="149" t="s">
        <v>3090</v>
      </c>
      <c r="E66" s="150" t="s">
        <v>768</v>
      </c>
      <c r="F66" s="150">
        <v>1</v>
      </c>
      <c r="G66" s="150">
        <v>5</v>
      </c>
      <c r="H66" s="151">
        <v>57.84</v>
      </c>
      <c r="I66" s="69">
        <f>H66*(1-Скидка_3M_EUR)</f>
        <v>57.84</v>
      </c>
      <c r="J66" s="68"/>
      <c r="K66" s="69">
        <f>I66*J66</f>
        <v>0</v>
      </c>
    </row>
    <row r="67" spans="1:11" ht="11.25" customHeight="1" thickBot="1">
      <c r="A67" s="238">
        <v>0</v>
      </c>
      <c r="B67" s="14" t="s">
        <v>714</v>
      </c>
      <c r="C67" s="239" t="s">
        <v>3091</v>
      </c>
      <c r="D67" s="149" t="s">
        <v>3092</v>
      </c>
      <c r="E67" s="150" t="s">
        <v>768</v>
      </c>
      <c r="F67" s="150">
        <v>1</v>
      </c>
      <c r="G67" s="150">
        <v>5</v>
      </c>
      <c r="H67" s="151">
        <v>56.16</v>
      </c>
      <c r="I67" s="69">
        <f>H67*(1-Скидка_3M_EUR)</f>
        <v>56.16</v>
      </c>
      <c r="J67" s="68"/>
      <c r="K67" s="69">
        <f>I67*J67</f>
        <v>0</v>
      </c>
    </row>
    <row r="68" spans="1:11" ht="11.25" customHeight="1" thickBot="1">
      <c r="A68" s="238"/>
      <c r="C68" s="360" t="s">
        <v>719</v>
      </c>
      <c r="D68" s="360"/>
      <c r="E68" s="360"/>
      <c r="F68" s="360"/>
      <c r="G68" s="360"/>
      <c r="H68" s="361"/>
      <c r="I68" s="69"/>
      <c r="J68" s="68"/>
      <c r="K68" s="69"/>
    </row>
    <row r="69" spans="1:11" ht="11.25" customHeight="1">
      <c r="A69" s="238">
        <v>0</v>
      </c>
      <c r="B69" s="14" t="s">
        <v>713</v>
      </c>
      <c r="C69" s="241" t="s">
        <v>816</v>
      </c>
      <c r="D69" s="155" t="s">
        <v>817</v>
      </c>
      <c r="E69" s="156" t="s">
        <v>768</v>
      </c>
      <c r="F69" s="156">
        <v>1</v>
      </c>
      <c r="G69" s="156">
        <v>10</v>
      </c>
      <c r="H69" s="157">
        <v>10.55</v>
      </c>
      <c r="I69" s="69">
        <f>H69*(1-Скидка_3M_EUR)</f>
        <v>10.55</v>
      </c>
      <c r="J69" s="68"/>
      <c r="K69" s="69">
        <f t="shared" si="0"/>
        <v>0</v>
      </c>
    </row>
    <row r="70" spans="1:11" ht="11.25" customHeight="1" thickBot="1">
      <c r="A70" s="238">
        <v>0</v>
      </c>
      <c r="B70" s="14" t="s">
        <v>713</v>
      </c>
      <c r="C70" s="239" t="s">
        <v>818</v>
      </c>
      <c r="D70" s="149" t="s">
        <v>819</v>
      </c>
      <c r="E70" s="150" t="s">
        <v>768</v>
      </c>
      <c r="F70" s="150">
        <v>1</v>
      </c>
      <c r="G70" s="150">
        <v>10</v>
      </c>
      <c r="H70" s="151">
        <v>10.55</v>
      </c>
      <c r="I70" s="69">
        <f>H70*(1-Скидка_3M_EUR)</f>
        <v>10.55</v>
      </c>
      <c r="J70" s="68"/>
      <c r="K70" s="69">
        <f t="shared" si="0"/>
        <v>0</v>
      </c>
    </row>
    <row r="71" spans="1:11" ht="11.25" customHeight="1" thickBot="1">
      <c r="A71" s="238"/>
      <c r="C71" s="360" t="s">
        <v>3086</v>
      </c>
      <c r="D71" s="360"/>
      <c r="E71" s="360"/>
      <c r="F71" s="360"/>
      <c r="G71" s="360"/>
      <c r="H71" s="361"/>
      <c r="I71" s="69"/>
      <c r="J71" s="68"/>
      <c r="K71" s="69"/>
    </row>
    <row r="72" spans="1:11" ht="11.25" customHeight="1">
      <c r="A72" s="238">
        <v>0</v>
      </c>
      <c r="B72" s="14" t="s">
        <v>713</v>
      </c>
      <c r="C72" s="239">
        <v>33377</v>
      </c>
      <c r="D72" s="149" t="s">
        <v>3093</v>
      </c>
      <c r="E72" s="150" t="s">
        <v>768</v>
      </c>
      <c r="F72" s="150">
        <v>1</v>
      </c>
      <c r="G72" s="150">
        <v>90</v>
      </c>
      <c r="H72" s="151">
        <v>1.91</v>
      </c>
      <c r="I72" s="69">
        <f t="shared" ref="I72:I77" si="5">H72*(1-Скидка_3M_EUR)</f>
        <v>1.91</v>
      </c>
      <c r="J72" s="68"/>
      <c r="K72" s="69">
        <f t="shared" ref="K72:K77" si="6">I72*J72</f>
        <v>0</v>
      </c>
    </row>
    <row r="73" spans="1:11" ht="11.25" customHeight="1">
      <c r="A73" s="238">
        <v>0</v>
      </c>
      <c r="B73" s="14" t="s">
        <v>713</v>
      </c>
      <c r="C73" s="239">
        <v>33379</v>
      </c>
      <c r="D73" s="149" t="s">
        <v>3094</v>
      </c>
      <c r="E73" s="150" t="s">
        <v>768</v>
      </c>
      <c r="F73" s="150">
        <v>1</v>
      </c>
      <c r="G73" s="150">
        <v>90</v>
      </c>
      <c r="H73" s="151">
        <v>1.92</v>
      </c>
      <c r="I73" s="69">
        <f t="shared" si="5"/>
        <v>1.92</v>
      </c>
      <c r="J73" s="68"/>
      <c r="K73" s="69">
        <f t="shared" si="6"/>
        <v>0</v>
      </c>
    </row>
    <row r="74" spans="1:11" ht="11.25" customHeight="1">
      <c r="A74" s="238">
        <v>0</v>
      </c>
      <c r="B74" s="14" t="s">
        <v>713</v>
      </c>
      <c r="C74" s="239">
        <v>33380</v>
      </c>
      <c r="D74" s="149" t="s">
        <v>3095</v>
      </c>
      <c r="E74" s="150" t="s">
        <v>768</v>
      </c>
      <c r="F74" s="150">
        <v>1</v>
      </c>
      <c r="G74" s="150">
        <v>90</v>
      </c>
      <c r="H74" s="151">
        <v>1.92</v>
      </c>
      <c r="I74" s="69">
        <f t="shared" si="5"/>
        <v>1.92</v>
      </c>
      <c r="J74" s="68"/>
      <c r="K74" s="69">
        <f t="shared" si="6"/>
        <v>0</v>
      </c>
    </row>
    <row r="75" spans="1:11" ht="11.25" customHeight="1">
      <c r="A75" s="238">
        <v>0</v>
      </c>
      <c r="B75" s="14" t="s">
        <v>713</v>
      </c>
      <c r="C75" s="239">
        <v>33389</v>
      </c>
      <c r="D75" s="149" t="s">
        <v>3096</v>
      </c>
      <c r="E75" s="150" t="s">
        <v>768</v>
      </c>
      <c r="F75" s="150">
        <v>1</v>
      </c>
      <c r="G75" s="150">
        <v>90</v>
      </c>
      <c r="H75" s="151">
        <v>2.72</v>
      </c>
      <c r="I75" s="69">
        <f t="shared" si="5"/>
        <v>2.72</v>
      </c>
      <c r="J75" s="68"/>
      <c r="K75" s="69">
        <f t="shared" si="6"/>
        <v>0</v>
      </c>
    </row>
    <row r="76" spans="1:11" ht="11.25" customHeight="1">
      <c r="A76" s="238">
        <v>0</v>
      </c>
      <c r="B76" s="14" t="s">
        <v>713</v>
      </c>
      <c r="C76" s="239">
        <v>33391</v>
      </c>
      <c r="D76" s="149" t="s">
        <v>3097</v>
      </c>
      <c r="E76" s="150" t="s">
        <v>768</v>
      </c>
      <c r="F76" s="150">
        <v>1</v>
      </c>
      <c r="G76" s="150">
        <v>90</v>
      </c>
      <c r="H76" s="151">
        <v>2.72</v>
      </c>
      <c r="I76" s="69">
        <f t="shared" si="5"/>
        <v>2.72</v>
      </c>
      <c r="J76" s="68"/>
      <c r="K76" s="69">
        <f t="shared" si="6"/>
        <v>0</v>
      </c>
    </row>
    <row r="77" spans="1:11" ht="11.25" customHeight="1" thickBot="1">
      <c r="A77" s="238">
        <v>0</v>
      </c>
      <c r="B77" s="14" t="s">
        <v>713</v>
      </c>
      <c r="C77" s="239">
        <v>33392</v>
      </c>
      <c r="D77" s="149" t="s">
        <v>3098</v>
      </c>
      <c r="E77" s="150" t="s">
        <v>768</v>
      </c>
      <c r="F77" s="150">
        <v>1</v>
      </c>
      <c r="G77" s="150">
        <v>90</v>
      </c>
      <c r="H77" s="151">
        <v>2.72</v>
      </c>
      <c r="I77" s="69">
        <f t="shared" si="5"/>
        <v>2.72</v>
      </c>
      <c r="J77" s="68"/>
      <c r="K77" s="69">
        <f t="shared" si="6"/>
        <v>0</v>
      </c>
    </row>
    <row r="78" spans="1:11" ht="11.25" customHeight="1" thickBot="1">
      <c r="A78" s="238"/>
      <c r="C78" s="360" t="s">
        <v>820</v>
      </c>
      <c r="D78" s="360"/>
      <c r="E78" s="360"/>
      <c r="F78" s="360"/>
      <c r="G78" s="360"/>
      <c r="H78" s="361"/>
      <c r="I78" s="69"/>
      <c r="J78" s="68"/>
      <c r="K78" s="69"/>
    </row>
    <row r="79" spans="1:11" ht="11.25" customHeight="1" thickBot="1">
      <c r="A79" s="238"/>
      <c r="C79" s="360" t="s">
        <v>821</v>
      </c>
      <c r="D79" s="360"/>
      <c r="E79" s="360"/>
      <c r="F79" s="360"/>
      <c r="G79" s="360"/>
      <c r="H79" s="361"/>
      <c r="I79" s="69"/>
      <c r="J79" s="68"/>
      <c r="K79" s="69"/>
    </row>
    <row r="80" spans="1:11" ht="11.25" customHeight="1">
      <c r="A80" s="238">
        <v>0</v>
      </c>
      <c r="B80" s="14" t="s">
        <v>713</v>
      </c>
      <c r="C80" s="239">
        <v>30639</v>
      </c>
      <c r="D80" s="149" t="s">
        <v>822</v>
      </c>
      <c r="E80" s="150" t="s">
        <v>823</v>
      </c>
      <c r="F80" s="150">
        <v>1</v>
      </c>
      <c r="G80" s="150">
        <v>300</v>
      </c>
      <c r="H80" s="151">
        <v>0.48000000000000004</v>
      </c>
      <c r="I80" s="69">
        <f t="shared" ref="I80:I86" si="7">H80*(1-Скидка_3M_EUR)</f>
        <v>0.48000000000000004</v>
      </c>
      <c r="J80" s="68"/>
      <c r="K80" s="69">
        <f t="shared" ref="K80:K168" si="8">I80*J80</f>
        <v>0</v>
      </c>
    </row>
    <row r="81" spans="1:11" ht="11.25" customHeight="1">
      <c r="A81" s="238">
        <v>0</v>
      </c>
      <c r="B81" s="14" t="s">
        <v>713</v>
      </c>
      <c r="C81" s="239">
        <v>30640</v>
      </c>
      <c r="D81" s="149" t="s">
        <v>824</v>
      </c>
      <c r="E81" s="150" t="s">
        <v>823</v>
      </c>
      <c r="F81" s="150">
        <v>1</v>
      </c>
      <c r="G81" s="150">
        <v>300</v>
      </c>
      <c r="H81" s="151">
        <v>0.48000000000000004</v>
      </c>
      <c r="I81" s="69">
        <f t="shared" si="7"/>
        <v>0.48000000000000004</v>
      </c>
      <c r="J81" s="68"/>
      <c r="K81" s="69">
        <f t="shared" si="8"/>
        <v>0</v>
      </c>
    </row>
    <row r="82" spans="1:11" ht="11.25" customHeight="1">
      <c r="A82" s="238">
        <v>0</v>
      </c>
      <c r="B82" s="14" t="s">
        <v>713</v>
      </c>
      <c r="C82" s="239">
        <v>30641</v>
      </c>
      <c r="D82" s="149" t="s">
        <v>825</v>
      </c>
      <c r="E82" s="150" t="s">
        <v>823</v>
      </c>
      <c r="F82" s="150">
        <v>1</v>
      </c>
      <c r="G82" s="150">
        <v>300</v>
      </c>
      <c r="H82" s="151">
        <v>0.48000000000000004</v>
      </c>
      <c r="I82" s="69">
        <f t="shared" si="7"/>
        <v>0.48000000000000004</v>
      </c>
      <c r="J82" s="68"/>
      <c r="K82" s="69">
        <f t="shared" si="8"/>
        <v>0</v>
      </c>
    </row>
    <row r="83" spans="1:11" ht="11.25" customHeight="1">
      <c r="A83" s="238">
        <v>0</v>
      </c>
      <c r="B83" s="14" t="s">
        <v>713</v>
      </c>
      <c r="C83" s="239">
        <v>30643</v>
      </c>
      <c r="D83" s="149" t="s">
        <v>826</v>
      </c>
      <c r="E83" s="150" t="s">
        <v>823</v>
      </c>
      <c r="F83" s="150">
        <v>1</v>
      </c>
      <c r="G83" s="150">
        <v>300</v>
      </c>
      <c r="H83" s="151">
        <v>0.48000000000000004</v>
      </c>
      <c r="I83" s="69">
        <f t="shared" si="7"/>
        <v>0.48000000000000004</v>
      </c>
      <c r="J83" s="68"/>
      <c r="K83" s="69">
        <f t="shared" si="8"/>
        <v>0</v>
      </c>
    </row>
    <row r="84" spans="1:11" ht="11.25" customHeight="1">
      <c r="A84" s="238">
        <v>0</v>
      </c>
      <c r="B84" s="14" t="s">
        <v>713</v>
      </c>
      <c r="C84" s="239">
        <v>30645</v>
      </c>
      <c r="D84" s="149" t="s">
        <v>827</v>
      </c>
      <c r="E84" s="150" t="s">
        <v>823</v>
      </c>
      <c r="F84" s="150">
        <v>1</v>
      </c>
      <c r="G84" s="150">
        <v>300</v>
      </c>
      <c r="H84" s="151">
        <v>0.48000000000000004</v>
      </c>
      <c r="I84" s="69">
        <f t="shared" si="7"/>
        <v>0.48000000000000004</v>
      </c>
      <c r="J84" s="68"/>
      <c r="K84" s="69">
        <f t="shared" si="8"/>
        <v>0</v>
      </c>
    </row>
    <row r="85" spans="1:11" ht="11.25" customHeight="1">
      <c r="A85" s="238">
        <v>0</v>
      </c>
      <c r="B85" s="14" t="s">
        <v>713</v>
      </c>
      <c r="C85" s="239">
        <v>30647</v>
      </c>
      <c r="D85" s="149" t="s">
        <v>828</v>
      </c>
      <c r="E85" s="150" t="s">
        <v>823</v>
      </c>
      <c r="F85" s="150">
        <v>1</v>
      </c>
      <c r="G85" s="150">
        <v>300</v>
      </c>
      <c r="H85" s="151">
        <v>0.48000000000000004</v>
      </c>
      <c r="I85" s="69">
        <f t="shared" si="7"/>
        <v>0.48000000000000004</v>
      </c>
      <c r="J85" s="68"/>
      <c r="K85" s="69">
        <f t="shared" si="8"/>
        <v>0</v>
      </c>
    </row>
    <row r="86" spans="1:11" ht="11.25" customHeight="1">
      <c r="A86" s="238">
        <v>0</v>
      </c>
      <c r="B86" s="14" t="s">
        <v>713</v>
      </c>
      <c r="C86" s="239">
        <v>30649</v>
      </c>
      <c r="D86" s="149" t="s">
        <v>829</v>
      </c>
      <c r="E86" s="150" t="s">
        <v>823</v>
      </c>
      <c r="F86" s="150">
        <v>1</v>
      </c>
      <c r="G86" s="150">
        <v>300</v>
      </c>
      <c r="H86" s="151">
        <v>0.48000000000000004</v>
      </c>
      <c r="I86" s="69">
        <f t="shared" si="7"/>
        <v>0.48000000000000004</v>
      </c>
      <c r="J86" s="68"/>
      <c r="K86" s="69">
        <f t="shared" si="8"/>
        <v>0</v>
      </c>
    </row>
    <row r="87" spans="1:11" ht="11.25" customHeight="1">
      <c r="A87" s="238"/>
      <c r="C87" s="239"/>
      <c r="D87" s="149"/>
      <c r="E87" s="150"/>
      <c r="F87" s="150"/>
      <c r="G87" s="150"/>
      <c r="H87" s="151"/>
      <c r="I87" s="69"/>
      <c r="J87" s="68"/>
      <c r="K87" s="69"/>
    </row>
    <row r="88" spans="1:11" ht="11.25" customHeight="1">
      <c r="A88" s="238">
        <v>0</v>
      </c>
      <c r="B88" s="14" t="s">
        <v>713</v>
      </c>
      <c r="C88" s="239">
        <v>30627</v>
      </c>
      <c r="D88" s="149" t="s">
        <v>830</v>
      </c>
      <c r="E88" s="150" t="s">
        <v>823</v>
      </c>
      <c r="F88" s="150">
        <v>1</v>
      </c>
      <c r="G88" s="150">
        <v>300</v>
      </c>
      <c r="H88" s="151">
        <v>1.248</v>
      </c>
      <c r="I88" s="69">
        <f t="shared" ref="I88:I93" si="9">H88*(1-Скидка_3M_EUR)</f>
        <v>1.248</v>
      </c>
      <c r="J88" s="68"/>
      <c r="K88" s="69">
        <f t="shared" si="8"/>
        <v>0</v>
      </c>
    </row>
    <row r="89" spans="1:11" ht="11.25" customHeight="1">
      <c r="A89" s="238">
        <v>0</v>
      </c>
      <c r="B89" s="14" t="s">
        <v>713</v>
      </c>
      <c r="C89" s="239">
        <v>30628</v>
      </c>
      <c r="D89" s="149" t="s">
        <v>831</v>
      </c>
      <c r="E89" s="150" t="s">
        <v>823</v>
      </c>
      <c r="F89" s="150">
        <v>1</v>
      </c>
      <c r="G89" s="150">
        <v>300</v>
      </c>
      <c r="H89" s="151">
        <v>1.248</v>
      </c>
      <c r="I89" s="69">
        <f t="shared" si="9"/>
        <v>1.248</v>
      </c>
      <c r="J89" s="68"/>
      <c r="K89" s="69">
        <f t="shared" si="8"/>
        <v>0</v>
      </c>
    </row>
    <row r="90" spans="1:11" ht="11.25" customHeight="1">
      <c r="A90" s="238">
        <v>0</v>
      </c>
      <c r="B90" s="14" t="s">
        <v>713</v>
      </c>
      <c r="C90" s="239">
        <v>30630</v>
      </c>
      <c r="D90" s="149" t="s">
        <v>832</v>
      </c>
      <c r="E90" s="150" t="s">
        <v>823</v>
      </c>
      <c r="F90" s="150">
        <v>1</v>
      </c>
      <c r="G90" s="150">
        <v>300</v>
      </c>
      <c r="H90" s="151">
        <v>1.248</v>
      </c>
      <c r="I90" s="69">
        <f t="shared" si="9"/>
        <v>1.248</v>
      </c>
      <c r="J90" s="68"/>
      <c r="K90" s="69">
        <f t="shared" si="8"/>
        <v>0</v>
      </c>
    </row>
    <row r="91" spans="1:11" ht="11.25" customHeight="1">
      <c r="A91" s="238">
        <v>0</v>
      </c>
      <c r="B91" s="14" t="s">
        <v>713</v>
      </c>
      <c r="C91" s="239">
        <v>30632</v>
      </c>
      <c r="D91" s="149" t="s">
        <v>833</v>
      </c>
      <c r="E91" s="150" t="s">
        <v>823</v>
      </c>
      <c r="F91" s="150">
        <v>1</v>
      </c>
      <c r="G91" s="150">
        <v>300</v>
      </c>
      <c r="H91" s="151">
        <v>1.248</v>
      </c>
      <c r="I91" s="69">
        <f t="shared" si="9"/>
        <v>1.248</v>
      </c>
      <c r="J91" s="68"/>
      <c r="K91" s="69">
        <f t="shared" si="8"/>
        <v>0</v>
      </c>
    </row>
    <row r="92" spans="1:11" ht="11.25" customHeight="1">
      <c r="A92" s="238">
        <v>0</v>
      </c>
      <c r="B92" s="14" t="s">
        <v>713</v>
      </c>
      <c r="C92" s="239">
        <v>30634</v>
      </c>
      <c r="D92" s="149" t="s">
        <v>834</v>
      </c>
      <c r="E92" s="150" t="s">
        <v>823</v>
      </c>
      <c r="F92" s="150">
        <v>1</v>
      </c>
      <c r="G92" s="150">
        <v>300</v>
      </c>
      <c r="H92" s="151">
        <v>1.248</v>
      </c>
      <c r="I92" s="69">
        <f t="shared" si="9"/>
        <v>1.248</v>
      </c>
      <c r="J92" s="68"/>
      <c r="K92" s="69">
        <f t="shared" si="8"/>
        <v>0</v>
      </c>
    </row>
    <row r="93" spans="1:11" ht="11.25" customHeight="1">
      <c r="A93" s="238">
        <v>0</v>
      </c>
      <c r="B93" s="14" t="s">
        <v>713</v>
      </c>
      <c r="C93" s="239">
        <v>30636</v>
      </c>
      <c r="D93" s="149" t="s">
        <v>835</v>
      </c>
      <c r="E93" s="150" t="s">
        <v>823</v>
      </c>
      <c r="F93" s="150">
        <v>1</v>
      </c>
      <c r="G93" s="150">
        <v>300</v>
      </c>
      <c r="H93" s="151">
        <v>1.248</v>
      </c>
      <c r="I93" s="69">
        <f t="shared" si="9"/>
        <v>1.248</v>
      </c>
      <c r="J93" s="68"/>
      <c r="K93" s="69">
        <f t="shared" si="8"/>
        <v>0</v>
      </c>
    </row>
    <row r="94" spans="1:11" ht="11.25" customHeight="1">
      <c r="A94" s="238"/>
      <c r="C94" s="239"/>
      <c r="D94" s="149"/>
      <c r="E94" s="150"/>
      <c r="F94" s="150"/>
      <c r="G94" s="150"/>
      <c r="H94" s="151"/>
      <c r="I94" s="69"/>
      <c r="J94" s="68"/>
      <c r="K94" s="69"/>
    </row>
    <row r="95" spans="1:11" ht="11.25" customHeight="1">
      <c r="A95" s="238">
        <v>0</v>
      </c>
      <c r="B95" s="14" t="s">
        <v>713</v>
      </c>
      <c r="C95" s="239">
        <v>30614</v>
      </c>
      <c r="D95" s="149" t="s">
        <v>836</v>
      </c>
      <c r="E95" s="150" t="s">
        <v>823</v>
      </c>
      <c r="F95" s="150">
        <v>1</v>
      </c>
      <c r="G95" s="150">
        <v>300</v>
      </c>
      <c r="H95" s="151">
        <v>1.1830000000000001</v>
      </c>
      <c r="I95" s="69">
        <f t="shared" ref="I95:I105" si="10">H95*(1-Скидка_3M_EUR)</f>
        <v>1.1830000000000001</v>
      </c>
      <c r="J95" s="68"/>
      <c r="K95" s="69">
        <f t="shared" si="8"/>
        <v>0</v>
      </c>
    </row>
    <row r="96" spans="1:11" ht="11.25" customHeight="1">
      <c r="A96" s="238">
        <v>0</v>
      </c>
      <c r="B96" s="14" t="s">
        <v>713</v>
      </c>
      <c r="C96" s="239">
        <v>30615</v>
      </c>
      <c r="D96" s="149" t="s">
        <v>837</v>
      </c>
      <c r="E96" s="150" t="s">
        <v>823</v>
      </c>
      <c r="F96" s="150">
        <v>1</v>
      </c>
      <c r="G96" s="150">
        <v>300</v>
      </c>
      <c r="H96" s="151">
        <v>1.1830000000000001</v>
      </c>
      <c r="I96" s="69">
        <f t="shared" si="10"/>
        <v>1.1830000000000001</v>
      </c>
      <c r="J96" s="68"/>
      <c r="K96" s="69">
        <f t="shared" si="8"/>
        <v>0</v>
      </c>
    </row>
    <row r="97" spans="1:11" ht="11.25" customHeight="1">
      <c r="A97" s="238">
        <v>0</v>
      </c>
      <c r="B97" s="14" t="s">
        <v>713</v>
      </c>
      <c r="C97" s="239">
        <v>30617</v>
      </c>
      <c r="D97" s="149" t="s">
        <v>838</v>
      </c>
      <c r="E97" s="150" t="s">
        <v>823</v>
      </c>
      <c r="F97" s="150">
        <v>1</v>
      </c>
      <c r="G97" s="150">
        <v>300</v>
      </c>
      <c r="H97" s="151">
        <v>1.1759999999999999</v>
      </c>
      <c r="I97" s="69">
        <f t="shared" si="10"/>
        <v>1.1759999999999999</v>
      </c>
      <c r="J97" s="68"/>
      <c r="K97" s="69">
        <f t="shared" si="8"/>
        <v>0</v>
      </c>
    </row>
    <row r="98" spans="1:11" ht="11.25" customHeight="1">
      <c r="A98" s="238"/>
      <c r="C98" s="239"/>
      <c r="D98" s="149"/>
      <c r="E98" s="150"/>
      <c r="F98" s="150"/>
      <c r="G98" s="150"/>
      <c r="H98" s="151"/>
      <c r="I98" s="69"/>
      <c r="J98" s="68"/>
      <c r="K98" s="69"/>
    </row>
    <row r="99" spans="1:11" ht="11.25" customHeight="1">
      <c r="A99" s="238">
        <v>0</v>
      </c>
      <c r="B99" s="14" t="s">
        <v>713</v>
      </c>
      <c r="C99" s="239">
        <v>52022</v>
      </c>
      <c r="D99" s="149" t="s">
        <v>3631</v>
      </c>
      <c r="E99" s="150" t="s">
        <v>823</v>
      </c>
      <c r="F99" s="150">
        <v>1</v>
      </c>
      <c r="G99" s="150">
        <v>300</v>
      </c>
      <c r="H99" s="151">
        <v>1.34</v>
      </c>
      <c r="I99" s="69">
        <f>H99*(1-Скидка_3M_EUR)</f>
        <v>1.34</v>
      </c>
      <c r="J99" s="68"/>
      <c r="K99" s="69">
        <f>I99*J99</f>
        <v>0</v>
      </c>
    </row>
    <row r="100" spans="1:11" ht="11.25" customHeight="1">
      <c r="A100" s="238">
        <v>0</v>
      </c>
      <c r="B100" s="14" t="s">
        <v>713</v>
      </c>
      <c r="C100" s="239">
        <v>51418</v>
      </c>
      <c r="D100" s="149" t="s">
        <v>3133</v>
      </c>
      <c r="E100" s="150" t="s">
        <v>823</v>
      </c>
      <c r="F100" s="150">
        <v>1</v>
      </c>
      <c r="G100" s="150">
        <v>300</v>
      </c>
      <c r="H100" s="151">
        <v>1.34</v>
      </c>
      <c r="I100" s="69">
        <f>H100*(1-Скидка_3M_EUR)</f>
        <v>1.34</v>
      </c>
      <c r="J100" s="68"/>
      <c r="K100" s="69">
        <f>I100*J100</f>
        <v>0</v>
      </c>
    </row>
    <row r="101" spans="1:11" ht="11.25" customHeight="1">
      <c r="A101" s="238">
        <v>0</v>
      </c>
      <c r="B101" s="14" t="s">
        <v>713</v>
      </c>
      <c r="C101" s="239">
        <v>51416</v>
      </c>
      <c r="D101" s="149" t="s">
        <v>3134</v>
      </c>
      <c r="E101" s="150" t="s">
        <v>823</v>
      </c>
      <c r="F101" s="150">
        <v>1</v>
      </c>
      <c r="G101" s="150">
        <v>300</v>
      </c>
      <c r="H101" s="151">
        <v>1.34</v>
      </c>
      <c r="I101" s="69">
        <f>H101*(1-Скидка_3M_EUR)</f>
        <v>1.34</v>
      </c>
      <c r="J101" s="68"/>
      <c r="K101" s="69">
        <f>I101*J101</f>
        <v>0</v>
      </c>
    </row>
    <row r="102" spans="1:11" ht="11.25" customHeight="1">
      <c r="A102" s="238">
        <v>0</v>
      </c>
      <c r="B102" s="14" t="s">
        <v>713</v>
      </c>
      <c r="C102" s="239">
        <v>51415</v>
      </c>
      <c r="D102" s="149" t="s">
        <v>2405</v>
      </c>
      <c r="E102" s="150" t="s">
        <v>823</v>
      </c>
      <c r="F102" s="150">
        <v>1</v>
      </c>
      <c r="G102" s="150">
        <v>300</v>
      </c>
      <c r="H102" s="151">
        <v>1.34</v>
      </c>
      <c r="I102" s="69">
        <f>H102*(1-Скидка_3M_EUR)</f>
        <v>1.34</v>
      </c>
      <c r="J102" s="68"/>
      <c r="K102" s="69">
        <f>I102*J102</f>
        <v>0</v>
      </c>
    </row>
    <row r="103" spans="1:11" ht="11.25" customHeight="1">
      <c r="A103" s="238">
        <v>0</v>
      </c>
      <c r="B103" s="14" t="s">
        <v>713</v>
      </c>
      <c r="C103" s="239">
        <v>51414</v>
      </c>
      <c r="D103" s="149" t="s">
        <v>2406</v>
      </c>
      <c r="E103" s="150" t="s">
        <v>823</v>
      </c>
      <c r="F103" s="150">
        <v>1</v>
      </c>
      <c r="G103" s="150">
        <v>300</v>
      </c>
      <c r="H103" s="151">
        <v>1.34</v>
      </c>
      <c r="I103" s="69">
        <f t="shared" si="10"/>
        <v>1.34</v>
      </c>
      <c r="J103" s="68"/>
      <c r="K103" s="69">
        <f t="shared" si="8"/>
        <v>0</v>
      </c>
    </row>
    <row r="104" spans="1:11" ht="11.25" customHeight="1">
      <c r="A104" s="238">
        <v>0</v>
      </c>
      <c r="B104" s="14" t="s">
        <v>713</v>
      </c>
      <c r="C104" s="239">
        <v>51412</v>
      </c>
      <c r="D104" s="149" t="s">
        <v>2407</v>
      </c>
      <c r="E104" s="150" t="s">
        <v>823</v>
      </c>
      <c r="F104" s="150">
        <v>1</v>
      </c>
      <c r="G104" s="150">
        <v>300</v>
      </c>
      <c r="H104" s="151">
        <v>1.34</v>
      </c>
      <c r="I104" s="69">
        <f t="shared" si="10"/>
        <v>1.34</v>
      </c>
      <c r="J104" s="68"/>
      <c r="K104" s="69">
        <f t="shared" si="8"/>
        <v>0</v>
      </c>
    </row>
    <row r="105" spans="1:11" ht="11.25" customHeight="1" thickBot="1">
      <c r="A105" s="238">
        <v>0</v>
      </c>
      <c r="B105" s="14" t="s">
        <v>713</v>
      </c>
      <c r="C105" s="239">
        <v>51411</v>
      </c>
      <c r="D105" s="149" t="s">
        <v>2408</v>
      </c>
      <c r="E105" s="150" t="s">
        <v>823</v>
      </c>
      <c r="F105" s="150">
        <v>1</v>
      </c>
      <c r="G105" s="150">
        <v>300</v>
      </c>
      <c r="H105" s="151">
        <v>1.34</v>
      </c>
      <c r="I105" s="69">
        <f t="shared" si="10"/>
        <v>1.34</v>
      </c>
      <c r="J105" s="68"/>
      <c r="K105" s="69">
        <f t="shared" si="8"/>
        <v>0</v>
      </c>
    </row>
    <row r="106" spans="1:11" ht="11.25" customHeight="1" thickBot="1">
      <c r="A106" s="238"/>
      <c r="C106" s="360" t="s">
        <v>839</v>
      </c>
      <c r="D106" s="360"/>
      <c r="E106" s="360"/>
      <c r="F106" s="360"/>
      <c r="G106" s="360"/>
      <c r="H106" s="361"/>
      <c r="I106" s="69"/>
      <c r="J106" s="68"/>
      <c r="K106" s="69"/>
    </row>
    <row r="107" spans="1:11" ht="11.25" customHeight="1">
      <c r="A107" s="238">
        <v>0</v>
      </c>
      <c r="B107" s="14" t="s">
        <v>714</v>
      </c>
      <c r="C107" s="239" t="s">
        <v>840</v>
      </c>
      <c r="D107" s="149" t="s">
        <v>841</v>
      </c>
      <c r="E107" s="150" t="s">
        <v>768</v>
      </c>
      <c r="F107" s="150">
        <v>1</v>
      </c>
      <c r="G107" s="150">
        <v>1</v>
      </c>
      <c r="H107" s="151">
        <v>57.3</v>
      </c>
      <c r="I107" s="69">
        <f t="shared" ref="I107:I113" si="11">H107*(1-Скидка_3M_EUR)</f>
        <v>57.3</v>
      </c>
      <c r="J107" s="68"/>
      <c r="K107" s="69">
        <f t="shared" si="8"/>
        <v>0</v>
      </c>
    </row>
    <row r="108" spans="1:11" ht="11.25" customHeight="1">
      <c r="A108" s="238">
        <v>0</v>
      </c>
      <c r="B108" s="14" t="s">
        <v>714</v>
      </c>
      <c r="C108" s="239" t="s">
        <v>842</v>
      </c>
      <c r="D108" s="149" t="s">
        <v>843</v>
      </c>
      <c r="E108" s="150" t="s">
        <v>768</v>
      </c>
      <c r="F108" s="150">
        <v>1</v>
      </c>
      <c r="G108" s="150">
        <v>1</v>
      </c>
      <c r="H108" s="151">
        <v>90.89</v>
      </c>
      <c r="I108" s="69">
        <f t="shared" si="11"/>
        <v>90.89</v>
      </c>
      <c r="J108" s="68"/>
      <c r="K108" s="69">
        <f t="shared" si="8"/>
        <v>0</v>
      </c>
    </row>
    <row r="109" spans="1:11" ht="11.25" customHeight="1">
      <c r="A109" s="238">
        <v>0</v>
      </c>
      <c r="B109" s="14" t="s">
        <v>714</v>
      </c>
      <c r="C109" s="239" t="s">
        <v>844</v>
      </c>
      <c r="D109" s="149" t="s">
        <v>845</v>
      </c>
      <c r="E109" s="150" t="s">
        <v>768</v>
      </c>
      <c r="F109" s="150">
        <v>1</v>
      </c>
      <c r="G109" s="150">
        <v>1</v>
      </c>
      <c r="H109" s="151">
        <v>117.17</v>
      </c>
      <c r="I109" s="69">
        <f t="shared" si="11"/>
        <v>117.17</v>
      </c>
      <c r="J109" s="68"/>
      <c r="K109" s="69">
        <f t="shared" si="8"/>
        <v>0</v>
      </c>
    </row>
    <row r="110" spans="1:11" ht="11.25" customHeight="1">
      <c r="A110" s="238">
        <v>0</v>
      </c>
      <c r="B110" s="14" t="s">
        <v>714</v>
      </c>
      <c r="C110" s="239" t="s">
        <v>846</v>
      </c>
      <c r="D110" s="149" t="s">
        <v>847</v>
      </c>
      <c r="E110" s="150" t="s">
        <v>768</v>
      </c>
      <c r="F110" s="150">
        <v>1</v>
      </c>
      <c r="G110" s="150">
        <v>1</v>
      </c>
      <c r="H110" s="151">
        <v>117.17</v>
      </c>
      <c r="I110" s="69">
        <f t="shared" si="11"/>
        <v>117.17</v>
      </c>
      <c r="J110" s="68"/>
      <c r="K110" s="69">
        <f t="shared" si="8"/>
        <v>0</v>
      </c>
    </row>
    <row r="111" spans="1:11" ht="11.25" customHeight="1">
      <c r="A111" s="238">
        <v>0</v>
      </c>
      <c r="B111" s="14" t="s">
        <v>714</v>
      </c>
      <c r="C111" s="239" t="s">
        <v>848</v>
      </c>
      <c r="D111" s="149" t="s">
        <v>849</v>
      </c>
      <c r="E111" s="150" t="s">
        <v>768</v>
      </c>
      <c r="F111" s="150">
        <v>1</v>
      </c>
      <c r="G111" s="150">
        <v>1</v>
      </c>
      <c r="H111" s="151">
        <v>48.768000000000001</v>
      </c>
      <c r="I111" s="69">
        <f t="shared" si="11"/>
        <v>48.768000000000001</v>
      </c>
      <c r="J111" s="68"/>
      <c r="K111" s="69">
        <f t="shared" si="8"/>
        <v>0</v>
      </c>
    </row>
    <row r="112" spans="1:11" ht="11.25" customHeight="1">
      <c r="A112" s="238">
        <v>0</v>
      </c>
      <c r="B112" s="14" t="s">
        <v>714</v>
      </c>
      <c r="C112" s="239" t="s">
        <v>850</v>
      </c>
      <c r="D112" s="149" t="s">
        <v>851</v>
      </c>
      <c r="E112" s="150" t="s">
        <v>768</v>
      </c>
      <c r="F112" s="150">
        <v>1</v>
      </c>
      <c r="G112" s="150">
        <v>5</v>
      </c>
      <c r="H112" s="151">
        <v>20.015999999999998</v>
      </c>
      <c r="I112" s="69">
        <f t="shared" si="11"/>
        <v>20.015999999999998</v>
      </c>
      <c r="J112" s="68"/>
      <c r="K112" s="69">
        <f t="shared" si="8"/>
        <v>0</v>
      </c>
    </row>
    <row r="113" spans="1:11" ht="11.25" customHeight="1" thickBot="1">
      <c r="A113" s="238">
        <v>0</v>
      </c>
      <c r="B113" s="14" t="s">
        <v>714</v>
      </c>
      <c r="C113" s="239" t="s">
        <v>852</v>
      </c>
      <c r="D113" s="149" t="s">
        <v>853</v>
      </c>
      <c r="E113" s="150" t="s">
        <v>768</v>
      </c>
      <c r="F113" s="150">
        <v>1</v>
      </c>
      <c r="G113" s="150">
        <v>1</v>
      </c>
      <c r="H113" s="151">
        <v>76.72</v>
      </c>
      <c r="I113" s="69">
        <f t="shared" si="11"/>
        <v>76.72</v>
      </c>
      <c r="J113" s="68"/>
      <c r="K113" s="69">
        <f t="shared" si="8"/>
        <v>0</v>
      </c>
    </row>
    <row r="114" spans="1:11" ht="11.25" customHeight="1" thickBot="1">
      <c r="A114" s="238"/>
      <c r="C114" s="360" t="s">
        <v>854</v>
      </c>
      <c r="D114" s="360"/>
      <c r="E114" s="360"/>
      <c r="F114" s="360"/>
      <c r="G114" s="360"/>
      <c r="H114" s="361"/>
      <c r="I114" s="69"/>
      <c r="J114" s="68"/>
      <c r="K114" s="69"/>
    </row>
    <row r="115" spans="1:11" ht="11.25" customHeight="1">
      <c r="A115" s="238">
        <v>0</v>
      </c>
      <c r="B115" s="14" t="s">
        <v>713</v>
      </c>
      <c r="C115" s="239" t="s">
        <v>855</v>
      </c>
      <c r="D115" s="149" t="s">
        <v>856</v>
      </c>
      <c r="E115" s="150" t="s">
        <v>823</v>
      </c>
      <c r="F115" s="150">
        <v>1</v>
      </c>
      <c r="G115" s="150">
        <v>250</v>
      </c>
      <c r="H115" s="151">
        <v>1.51</v>
      </c>
      <c r="I115" s="69">
        <f>H115*(1-Скидка_3M_EUR)</f>
        <v>1.51</v>
      </c>
      <c r="J115" s="68"/>
      <c r="K115" s="69">
        <f t="shared" si="8"/>
        <v>0</v>
      </c>
    </row>
    <row r="116" spans="1:11" ht="11.25" customHeight="1">
      <c r="A116" s="238">
        <v>0</v>
      </c>
      <c r="B116" s="14" t="s">
        <v>713</v>
      </c>
      <c r="C116" s="239" t="s">
        <v>857</v>
      </c>
      <c r="D116" s="149" t="s">
        <v>858</v>
      </c>
      <c r="E116" s="150" t="s">
        <v>823</v>
      </c>
      <c r="F116" s="150">
        <v>1</v>
      </c>
      <c r="G116" s="150">
        <v>250</v>
      </c>
      <c r="H116" s="151">
        <v>1.51</v>
      </c>
      <c r="I116" s="69">
        <f>H116*(1-Скидка_3M_EUR)</f>
        <v>1.51</v>
      </c>
      <c r="J116" s="68"/>
      <c r="K116" s="69">
        <f t="shared" si="8"/>
        <v>0</v>
      </c>
    </row>
    <row r="117" spans="1:11" ht="11.25" customHeight="1" thickBot="1">
      <c r="A117" s="238">
        <v>0</v>
      </c>
      <c r="B117" s="14" t="s">
        <v>713</v>
      </c>
      <c r="C117" s="239" t="s">
        <v>859</v>
      </c>
      <c r="D117" s="149" t="s">
        <v>860</v>
      </c>
      <c r="E117" s="150" t="s">
        <v>823</v>
      </c>
      <c r="F117" s="150">
        <v>1</v>
      </c>
      <c r="G117" s="150">
        <v>250</v>
      </c>
      <c r="H117" s="151">
        <v>1.51</v>
      </c>
      <c r="I117" s="69">
        <f>H117*(1-Скидка_3M_EUR)</f>
        <v>1.51</v>
      </c>
      <c r="J117" s="68"/>
      <c r="K117" s="69">
        <f t="shared" si="8"/>
        <v>0</v>
      </c>
    </row>
    <row r="118" spans="1:11" ht="11.25" customHeight="1" thickBot="1">
      <c r="A118" s="238"/>
      <c r="C118" s="360" t="s">
        <v>861</v>
      </c>
      <c r="D118" s="360"/>
      <c r="E118" s="360"/>
      <c r="F118" s="360"/>
      <c r="G118" s="360"/>
      <c r="H118" s="361"/>
      <c r="I118" s="69"/>
      <c r="J118" s="68"/>
      <c r="K118" s="69"/>
    </row>
    <row r="119" spans="1:11" ht="11.25" customHeight="1">
      <c r="A119" s="238">
        <v>0</v>
      </c>
      <c r="B119" s="14" t="s">
        <v>713</v>
      </c>
      <c r="C119" s="239" t="s">
        <v>862</v>
      </c>
      <c r="D119" s="149" t="s">
        <v>863</v>
      </c>
      <c r="E119" s="150" t="s">
        <v>823</v>
      </c>
      <c r="F119" s="150">
        <v>1</v>
      </c>
      <c r="G119" s="150">
        <v>250</v>
      </c>
      <c r="H119" s="151">
        <v>1.04</v>
      </c>
      <c r="I119" s="69">
        <f t="shared" ref="I119:I132" si="12">H119*(1-Скидка_3M_EUR)</f>
        <v>1.04</v>
      </c>
      <c r="J119" s="68"/>
      <c r="K119" s="69">
        <f t="shared" si="8"/>
        <v>0</v>
      </c>
    </row>
    <row r="120" spans="1:11" ht="11.25" customHeight="1">
      <c r="A120" s="238">
        <v>0</v>
      </c>
      <c r="B120" s="14" t="s">
        <v>713</v>
      </c>
      <c r="C120" s="239" t="s">
        <v>864</v>
      </c>
      <c r="D120" s="149" t="s">
        <v>865</v>
      </c>
      <c r="E120" s="150" t="s">
        <v>823</v>
      </c>
      <c r="F120" s="150">
        <v>1</v>
      </c>
      <c r="G120" s="150">
        <v>250</v>
      </c>
      <c r="H120" s="151">
        <v>1.04</v>
      </c>
      <c r="I120" s="69">
        <f t="shared" si="12"/>
        <v>1.04</v>
      </c>
      <c r="J120" s="68"/>
      <c r="K120" s="69">
        <f t="shared" si="8"/>
        <v>0</v>
      </c>
    </row>
    <row r="121" spans="1:11" ht="11.25" customHeight="1">
      <c r="A121" s="238">
        <v>0</v>
      </c>
      <c r="B121" s="14" t="s">
        <v>713</v>
      </c>
      <c r="C121" s="239" t="s">
        <v>866</v>
      </c>
      <c r="D121" s="149" t="s">
        <v>867</v>
      </c>
      <c r="E121" s="150" t="s">
        <v>823</v>
      </c>
      <c r="F121" s="150">
        <v>1</v>
      </c>
      <c r="G121" s="150">
        <v>250</v>
      </c>
      <c r="H121" s="151">
        <v>1.04</v>
      </c>
      <c r="I121" s="69">
        <f t="shared" si="12"/>
        <v>1.04</v>
      </c>
      <c r="J121" s="68"/>
      <c r="K121" s="69">
        <f t="shared" si="8"/>
        <v>0</v>
      </c>
    </row>
    <row r="122" spans="1:11" ht="11.25" customHeight="1">
      <c r="A122" s="238">
        <v>0</v>
      </c>
      <c r="B122" s="14" t="s">
        <v>713</v>
      </c>
      <c r="C122" s="239" t="s">
        <v>868</v>
      </c>
      <c r="D122" s="149" t="s">
        <v>869</v>
      </c>
      <c r="E122" s="150" t="s">
        <v>823</v>
      </c>
      <c r="F122" s="150">
        <v>1</v>
      </c>
      <c r="G122" s="150">
        <v>250</v>
      </c>
      <c r="H122" s="151">
        <v>1.04</v>
      </c>
      <c r="I122" s="69">
        <f t="shared" si="12"/>
        <v>1.04</v>
      </c>
      <c r="J122" s="68"/>
      <c r="K122" s="69">
        <f t="shared" si="8"/>
        <v>0</v>
      </c>
    </row>
    <row r="123" spans="1:11" ht="11.25" customHeight="1" thickBot="1">
      <c r="A123" s="238">
        <v>0</v>
      </c>
      <c r="B123" s="14" t="s">
        <v>713</v>
      </c>
      <c r="C123" s="239" t="s">
        <v>870</v>
      </c>
      <c r="D123" s="149" t="s">
        <v>871</v>
      </c>
      <c r="E123" s="150" t="s">
        <v>823</v>
      </c>
      <c r="F123" s="150">
        <v>1</v>
      </c>
      <c r="G123" s="150">
        <v>250</v>
      </c>
      <c r="H123" s="151">
        <v>1.04</v>
      </c>
      <c r="I123" s="69">
        <f t="shared" si="12"/>
        <v>1.04</v>
      </c>
      <c r="J123" s="68"/>
      <c r="K123" s="69">
        <f t="shared" si="8"/>
        <v>0</v>
      </c>
    </row>
    <row r="124" spans="1:11" ht="11.25" customHeight="1" thickBot="1">
      <c r="A124" s="238"/>
      <c r="B124" s="14" t="s">
        <v>713</v>
      </c>
      <c r="C124" s="360" t="s">
        <v>3087</v>
      </c>
      <c r="D124" s="360"/>
      <c r="E124" s="360"/>
      <c r="F124" s="360"/>
      <c r="G124" s="360"/>
      <c r="H124" s="361"/>
      <c r="I124" s="69">
        <f t="shared" si="12"/>
        <v>0</v>
      </c>
      <c r="J124" s="68"/>
      <c r="K124" s="69">
        <f t="shared" si="8"/>
        <v>0</v>
      </c>
    </row>
    <row r="125" spans="1:11" ht="11.25" customHeight="1">
      <c r="A125" s="238">
        <v>0</v>
      </c>
      <c r="B125" s="14" t="s">
        <v>713</v>
      </c>
      <c r="C125" s="239" t="s">
        <v>3099</v>
      </c>
      <c r="D125" s="149" t="s">
        <v>3100</v>
      </c>
      <c r="E125" s="150" t="s">
        <v>823</v>
      </c>
      <c r="F125" s="150">
        <v>1</v>
      </c>
      <c r="G125" s="150">
        <v>80</v>
      </c>
      <c r="H125" s="151">
        <v>1.73</v>
      </c>
      <c r="I125" s="69">
        <f t="shared" si="12"/>
        <v>1.73</v>
      </c>
      <c r="J125" s="68"/>
      <c r="K125" s="69">
        <f t="shared" si="8"/>
        <v>0</v>
      </c>
    </row>
    <row r="126" spans="1:11" ht="11.25" customHeight="1">
      <c r="A126" s="238">
        <v>0</v>
      </c>
      <c r="B126" s="14" t="s">
        <v>713</v>
      </c>
      <c r="C126" s="239" t="s">
        <v>3101</v>
      </c>
      <c r="D126" s="149" t="s">
        <v>3102</v>
      </c>
      <c r="E126" s="150" t="s">
        <v>823</v>
      </c>
      <c r="F126" s="150">
        <v>1</v>
      </c>
      <c r="G126" s="150">
        <v>80</v>
      </c>
      <c r="H126" s="151">
        <v>1.73</v>
      </c>
      <c r="I126" s="69">
        <f t="shared" si="12"/>
        <v>1.73</v>
      </c>
      <c r="J126" s="68"/>
      <c r="K126" s="69">
        <f t="shared" si="8"/>
        <v>0</v>
      </c>
    </row>
    <row r="127" spans="1:11" ht="11.25" customHeight="1">
      <c r="A127" s="238">
        <v>0</v>
      </c>
      <c r="B127" s="14" t="s">
        <v>713</v>
      </c>
      <c r="C127" s="239" t="s">
        <v>3103</v>
      </c>
      <c r="D127" s="149" t="s">
        <v>3104</v>
      </c>
      <c r="E127" s="150" t="s">
        <v>823</v>
      </c>
      <c r="F127" s="150">
        <v>1</v>
      </c>
      <c r="G127" s="150">
        <v>80</v>
      </c>
      <c r="H127" s="151">
        <v>1.73</v>
      </c>
      <c r="I127" s="69">
        <f t="shared" si="12"/>
        <v>1.73</v>
      </c>
      <c r="J127" s="68"/>
      <c r="K127" s="69">
        <f t="shared" si="8"/>
        <v>0</v>
      </c>
    </row>
    <row r="128" spans="1:11" ht="11.25" customHeight="1">
      <c r="A128" s="238">
        <v>0</v>
      </c>
      <c r="B128" s="14" t="s">
        <v>713</v>
      </c>
      <c r="C128" s="239" t="s">
        <v>3105</v>
      </c>
      <c r="D128" s="149" t="s">
        <v>3106</v>
      </c>
      <c r="E128" s="150" t="s">
        <v>823</v>
      </c>
      <c r="F128" s="150">
        <v>1</v>
      </c>
      <c r="G128" s="150">
        <v>80</v>
      </c>
      <c r="H128" s="151">
        <v>1.73</v>
      </c>
      <c r="I128" s="69">
        <f t="shared" si="12"/>
        <v>1.73</v>
      </c>
      <c r="J128" s="68"/>
      <c r="K128" s="69">
        <f t="shared" si="8"/>
        <v>0</v>
      </c>
    </row>
    <row r="129" spans="1:11" ht="11.25" customHeight="1">
      <c r="A129" s="238">
        <v>0</v>
      </c>
      <c r="B129" s="14" t="s">
        <v>713</v>
      </c>
      <c r="C129" s="239" t="s">
        <v>3107</v>
      </c>
      <c r="D129" s="149" t="s">
        <v>3108</v>
      </c>
      <c r="E129" s="150" t="s">
        <v>823</v>
      </c>
      <c r="F129" s="150">
        <v>1</v>
      </c>
      <c r="G129" s="150">
        <v>80</v>
      </c>
      <c r="H129" s="151">
        <v>1.73</v>
      </c>
      <c r="I129" s="69">
        <f t="shared" si="12"/>
        <v>1.73</v>
      </c>
      <c r="J129" s="68"/>
      <c r="K129" s="69">
        <f t="shared" si="8"/>
        <v>0</v>
      </c>
    </row>
    <row r="130" spans="1:11" ht="11.25" customHeight="1">
      <c r="A130" s="238">
        <v>0</v>
      </c>
      <c r="B130" s="14" t="s">
        <v>713</v>
      </c>
      <c r="C130" s="239" t="s">
        <v>3109</v>
      </c>
      <c r="D130" s="149" t="s">
        <v>3110</v>
      </c>
      <c r="E130" s="150" t="s">
        <v>823</v>
      </c>
      <c r="F130" s="150">
        <v>1</v>
      </c>
      <c r="G130" s="150">
        <v>80</v>
      </c>
      <c r="H130" s="151">
        <v>1.73</v>
      </c>
      <c r="I130" s="69">
        <f t="shared" si="12"/>
        <v>1.73</v>
      </c>
      <c r="J130" s="68"/>
      <c r="K130" s="69">
        <f>I130*J130</f>
        <v>0</v>
      </c>
    </row>
    <row r="131" spans="1:11" ht="11.25" customHeight="1">
      <c r="A131" s="238">
        <v>0</v>
      </c>
      <c r="B131" s="14" t="s">
        <v>713</v>
      </c>
      <c r="C131" s="239" t="s">
        <v>3111</v>
      </c>
      <c r="D131" s="149" t="s">
        <v>3112</v>
      </c>
      <c r="E131" s="150" t="s">
        <v>823</v>
      </c>
      <c r="F131" s="150">
        <v>1</v>
      </c>
      <c r="G131" s="150">
        <v>80</v>
      </c>
      <c r="H131" s="151">
        <v>1.73</v>
      </c>
      <c r="I131" s="69">
        <f t="shared" si="12"/>
        <v>1.73</v>
      </c>
      <c r="J131" s="68"/>
      <c r="K131" s="69">
        <f>I131*J131</f>
        <v>0</v>
      </c>
    </row>
    <row r="132" spans="1:11" ht="11.25" customHeight="1" thickBot="1">
      <c r="A132" s="238">
        <v>0</v>
      </c>
      <c r="B132" s="14" t="s">
        <v>713</v>
      </c>
      <c r="C132" s="239" t="s">
        <v>3113</v>
      </c>
      <c r="D132" s="149" t="s">
        <v>3114</v>
      </c>
      <c r="E132" s="150" t="s">
        <v>823</v>
      </c>
      <c r="F132" s="150">
        <v>1</v>
      </c>
      <c r="G132" s="150">
        <v>80</v>
      </c>
      <c r="H132" s="151">
        <v>1.73</v>
      </c>
      <c r="I132" s="69">
        <f t="shared" si="12"/>
        <v>1.73</v>
      </c>
      <c r="J132" s="68"/>
      <c r="K132" s="69">
        <f>I132*J132</f>
        <v>0</v>
      </c>
    </row>
    <row r="133" spans="1:11" ht="11.25" customHeight="1" thickBot="1">
      <c r="A133" s="238"/>
      <c r="C133" s="360" t="s">
        <v>3182</v>
      </c>
      <c r="D133" s="360"/>
      <c r="E133" s="360"/>
      <c r="F133" s="360"/>
      <c r="G133" s="360"/>
      <c r="H133" s="361"/>
      <c r="I133" s="69"/>
      <c r="J133" s="68"/>
      <c r="K133" s="69"/>
    </row>
    <row r="134" spans="1:11" ht="11.25" customHeight="1">
      <c r="A134" s="238">
        <v>0</v>
      </c>
      <c r="B134" s="14" t="s">
        <v>713</v>
      </c>
      <c r="C134" s="239">
        <v>34337</v>
      </c>
      <c r="D134" s="149" t="s">
        <v>3183</v>
      </c>
      <c r="E134" s="150" t="s">
        <v>823</v>
      </c>
      <c r="F134" s="150">
        <v>1</v>
      </c>
      <c r="G134" s="150">
        <v>125</v>
      </c>
      <c r="H134" s="151">
        <v>3.38</v>
      </c>
      <c r="I134" s="69">
        <f>H134*(1-Скидка_3M_EUR)</f>
        <v>3.38</v>
      </c>
      <c r="J134" s="68"/>
      <c r="K134" s="69">
        <f>I134*J134</f>
        <v>0</v>
      </c>
    </row>
    <row r="135" spans="1:11" ht="11.25" customHeight="1">
      <c r="A135" s="238">
        <v>0</v>
      </c>
      <c r="B135" s="14" t="s">
        <v>713</v>
      </c>
      <c r="C135" s="239">
        <v>34343</v>
      </c>
      <c r="D135" s="149" t="s">
        <v>3184</v>
      </c>
      <c r="E135" s="150" t="s">
        <v>823</v>
      </c>
      <c r="F135" s="150">
        <v>1</v>
      </c>
      <c r="G135" s="150">
        <v>125</v>
      </c>
      <c r="H135" s="151">
        <v>3.38</v>
      </c>
      <c r="I135" s="69">
        <f>H135*(1-Скидка_3M_EUR)</f>
        <v>3.38</v>
      </c>
      <c r="J135" s="68"/>
      <c r="K135" s="69">
        <f>I135*J135</f>
        <v>0</v>
      </c>
    </row>
    <row r="136" spans="1:11" ht="11.25" customHeight="1">
      <c r="A136" s="238">
        <v>0</v>
      </c>
      <c r="B136" s="14" t="s">
        <v>713</v>
      </c>
      <c r="C136" s="239">
        <v>34339</v>
      </c>
      <c r="D136" s="149" t="s">
        <v>3185</v>
      </c>
      <c r="E136" s="150" t="s">
        <v>823</v>
      </c>
      <c r="F136" s="150">
        <v>1</v>
      </c>
      <c r="G136" s="150">
        <v>125</v>
      </c>
      <c r="H136" s="151">
        <v>3.38</v>
      </c>
      <c r="I136" s="69">
        <f>H136*(1-Скидка_3M_EUR)</f>
        <v>3.38</v>
      </c>
      <c r="J136" s="68"/>
      <c r="K136" s="69">
        <f>I136*J136</f>
        <v>0</v>
      </c>
    </row>
    <row r="137" spans="1:11" ht="11.25" customHeight="1">
      <c r="A137" s="238">
        <v>0</v>
      </c>
      <c r="B137" s="14" t="s">
        <v>713</v>
      </c>
      <c r="C137" s="239">
        <v>34340</v>
      </c>
      <c r="D137" s="149" t="s">
        <v>3186</v>
      </c>
      <c r="E137" s="150" t="s">
        <v>823</v>
      </c>
      <c r="F137" s="150">
        <v>1</v>
      </c>
      <c r="G137" s="150">
        <v>125</v>
      </c>
      <c r="H137" s="151">
        <v>3.38</v>
      </c>
      <c r="I137" s="69">
        <f>H137*(1-Скидка_3M_EUR)</f>
        <v>3.38</v>
      </c>
      <c r="J137" s="68"/>
      <c r="K137" s="69">
        <f>I137*J137</f>
        <v>0</v>
      </c>
    </row>
    <row r="138" spans="1:11" ht="11.25" customHeight="1" thickBot="1">
      <c r="A138" s="238">
        <v>0</v>
      </c>
      <c r="B138" s="14" t="s">
        <v>713</v>
      </c>
      <c r="C138" s="239">
        <v>34342</v>
      </c>
      <c r="D138" s="149" t="s">
        <v>3187</v>
      </c>
      <c r="E138" s="150" t="s">
        <v>823</v>
      </c>
      <c r="F138" s="150">
        <v>1</v>
      </c>
      <c r="G138" s="150">
        <v>125</v>
      </c>
      <c r="H138" s="151">
        <v>3.38</v>
      </c>
      <c r="I138" s="69">
        <f>H138*(1-Скидка_3M_EUR)</f>
        <v>3.38</v>
      </c>
      <c r="J138" s="68"/>
      <c r="K138" s="69">
        <f>I138*J138</f>
        <v>0</v>
      </c>
    </row>
    <row r="139" spans="1:11" ht="11.25" customHeight="1" thickBot="1">
      <c r="A139" s="238"/>
      <c r="C139" s="360" t="s">
        <v>872</v>
      </c>
      <c r="D139" s="360"/>
      <c r="E139" s="360"/>
      <c r="F139" s="360"/>
      <c r="G139" s="360"/>
      <c r="H139" s="361"/>
      <c r="I139" s="69"/>
      <c r="J139" s="68"/>
      <c r="K139" s="69"/>
    </row>
    <row r="140" spans="1:11" ht="11.25" customHeight="1">
      <c r="A140" s="238">
        <v>0</v>
      </c>
      <c r="B140" s="14" t="s">
        <v>714</v>
      </c>
      <c r="C140" s="239" t="s">
        <v>873</v>
      </c>
      <c r="D140" s="149" t="s">
        <v>874</v>
      </c>
      <c r="E140" s="150" t="s">
        <v>768</v>
      </c>
      <c r="F140" s="150">
        <v>1</v>
      </c>
      <c r="G140" s="150">
        <v>5</v>
      </c>
      <c r="H140" s="151">
        <v>31.07</v>
      </c>
      <c r="I140" s="69">
        <f>H140*(1-Скидка_3M_EUR)</f>
        <v>31.07</v>
      </c>
      <c r="J140" s="68"/>
      <c r="K140" s="69">
        <f t="shared" si="8"/>
        <v>0</v>
      </c>
    </row>
    <row r="141" spans="1:11" ht="11.25" customHeight="1" thickBot="1">
      <c r="A141" s="238">
        <v>0</v>
      </c>
      <c r="B141" s="14" t="s">
        <v>714</v>
      </c>
      <c r="C141" s="239" t="s">
        <v>875</v>
      </c>
      <c r="D141" s="149" t="s">
        <v>876</v>
      </c>
      <c r="E141" s="150" t="s">
        <v>768</v>
      </c>
      <c r="F141" s="150">
        <v>1</v>
      </c>
      <c r="G141" s="150">
        <v>10</v>
      </c>
      <c r="H141" s="151">
        <v>46.536000000000001</v>
      </c>
      <c r="I141" s="69">
        <f>H141*(1-Скидка_3M_EUR)</f>
        <v>46.536000000000001</v>
      </c>
      <c r="J141" s="68"/>
      <c r="K141" s="69">
        <f t="shared" si="8"/>
        <v>0</v>
      </c>
    </row>
    <row r="142" spans="1:11" ht="11.25" customHeight="1" thickBot="1">
      <c r="A142" s="238"/>
      <c r="C142" s="360" t="s">
        <v>877</v>
      </c>
      <c r="D142" s="360"/>
      <c r="E142" s="360"/>
      <c r="F142" s="360"/>
      <c r="G142" s="360"/>
      <c r="H142" s="361"/>
      <c r="I142" s="69"/>
      <c r="J142" s="68"/>
      <c r="K142" s="69"/>
    </row>
    <row r="143" spans="1:11" ht="11.25" customHeight="1">
      <c r="A143" s="238">
        <v>0</v>
      </c>
      <c r="B143" s="14" t="s">
        <v>713</v>
      </c>
      <c r="C143" s="239" t="s">
        <v>878</v>
      </c>
      <c r="D143" s="149" t="s">
        <v>879</v>
      </c>
      <c r="E143" s="150" t="s">
        <v>768</v>
      </c>
      <c r="F143" s="150">
        <v>1</v>
      </c>
      <c r="G143" s="150">
        <v>120</v>
      </c>
      <c r="H143" s="151">
        <v>1.6</v>
      </c>
      <c r="I143" s="69">
        <f>H143*(1-Скидка_3M_EUR)</f>
        <v>1.6</v>
      </c>
      <c r="J143" s="68"/>
      <c r="K143" s="69">
        <f t="shared" si="8"/>
        <v>0</v>
      </c>
    </row>
    <row r="144" spans="1:11" ht="11.25" customHeight="1">
      <c r="A144" s="238">
        <v>0</v>
      </c>
      <c r="B144" s="14" t="s">
        <v>713</v>
      </c>
      <c r="C144" s="239" t="s">
        <v>880</v>
      </c>
      <c r="D144" s="149" t="s">
        <v>881</v>
      </c>
      <c r="E144" s="150" t="s">
        <v>768</v>
      </c>
      <c r="F144" s="150">
        <v>1</v>
      </c>
      <c r="G144" s="150">
        <v>120</v>
      </c>
      <c r="H144" s="151">
        <v>1.6</v>
      </c>
      <c r="I144" s="69">
        <f>H144*(1-Скидка_3M_EUR)</f>
        <v>1.6</v>
      </c>
      <c r="J144" s="68"/>
      <c r="K144" s="69">
        <f t="shared" si="8"/>
        <v>0</v>
      </c>
    </row>
    <row r="145" spans="1:11" ht="11.25" customHeight="1">
      <c r="A145" s="238">
        <v>0</v>
      </c>
      <c r="B145" s="14" t="s">
        <v>713</v>
      </c>
      <c r="C145" s="239" t="s">
        <v>882</v>
      </c>
      <c r="D145" s="149" t="s">
        <v>883</v>
      </c>
      <c r="E145" s="150" t="s">
        <v>768</v>
      </c>
      <c r="F145" s="150">
        <v>1</v>
      </c>
      <c r="G145" s="150">
        <v>200</v>
      </c>
      <c r="H145" s="151">
        <v>1.5</v>
      </c>
      <c r="I145" s="69">
        <f>H145*(1-Скидка_3M_EUR)</f>
        <v>1.5</v>
      </c>
      <c r="J145" s="68"/>
      <c r="K145" s="69">
        <f t="shared" si="8"/>
        <v>0</v>
      </c>
    </row>
    <row r="146" spans="1:11" ht="11.25" customHeight="1">
      <c r="A146" s="238">
        <v>0</v>
      </c>
      <c r="B146" s="14" t="s">
        <v>713</v>
      </c>
      <c r="C146" s="239" t="s">
        <v>884</v>
      </c>
      <c r="D146" s="149" t="s">
        <v>885</v>
      </c>
      <c r="E146" s="150" t="s">
        <v>768</v>
      </c>
      <c r="F146" s="150">
        <v>1</v>
      </c>
      <c r="G146" s="150">
        <v>200</v>
      </c>
      <c r="H146" s="151">
        <v>1.5</v>
      </c>
      <c r="I146" s="69">
        <f>H146*(1-Скидка_3M_EUR)</f>
        <v>1.5</v>
      </c>
      <c r="J146" s="68"/>
      <c r="K146" s="69">
        <f t="shared" si="8"/>
        <v>0</v>
      </c>
    </row>
    <row r="147" spans="1:11" ht="11.25" customHeight="1" thickBot="1">
      <c r="A147" s="238">
        <v>0</v>
      </c>
      <c r="B147" s="14" t="s">
        <v>713</v>
      </c>
      <c r="C147" s="239" t="s">
        <v>886</v>
      </c>
      <c r="D147" s="149" t="s">
        <v>887</v>
      </c>
      <c r="E147" s="150" t="s">
        <v>768</v>
      </c>
      <c r="F147" s="150">
        <v>1</v>
      </c>
      <c r="G147" s="150">
        <v>200</v>
      </c>
      <c r="H147" s="151">
        <v>1.5</v>
      </c>
      <c r="I147" s="69">
        <f>H147*(1-Скидка_3M_EUR)</f>
        <v>1.5</v>
      </c>
      <c r="J147" s="68"/>
      <c r="K147" s="69">
        <f t="shared" si="8"/>
        <v>0</v>
      </c>
    </row>
    <row r="148" spans="1:11" ht="11.25" customHeight="1" thickBot="1">
      <c r="A148" s="238"/>
      <c r="C148" s="360" t="s">
        <v>888</v>
      </c>
      <c r="D148" s="360"/>
      <c r="E148" s="360"/>
      <c r="F148" s="360"/>
      <c r="G148" s="360"/>
      <c r="H148" s="361"/>
      <c r="I148" s="69"/>
      <c r="J148" s="68"/>
      <c r="K148" s="69"/>
    </row>
    <row r="149" spans="1:11" ht="11.25" customHeight="1">
      <c r="A149" s="238">
        <v>0</v>
      </c>
      <c r="B149" s="14" t="s">
        <v>713</v>
      </c>
      <c r="C149" s="239" t="s">
        <v>2311</v>
      </c>
      <c r="D149" s="149" t="s">
        <v>889</v>
      </c>
      <c r="E149" s="150" t="s">
        <v>823</v>
      </c>
      <c r="F149" s="150">
        <v>1</v>
      </c>
      <c r="G149" s="150">
        <v>500</v>
      </c>
      <c r="H149" s="151">
        <v>0.99</v>
      </c>
      <c r="I149" s="69">
        <f>H149*(1-Скидка_3M_EUR)</f>
        <v>0.99</v>
      </c>
      <c r="J149" s="68"/>
      <c r="K149" s="69">
        <f t="shared" si="8"/>
        <v>0</v>
      </c>
    </row>
    <row r="150" spans="1:11" ht="11.25" customHeight="1">
      <c r="A150" s="238">
        <v>0</v>
      </c>
      <c r="B150" s="14" t="s">
        <v>713</v>
      </c>
      <c r="C150" s="239" t="s">
        <v>2312</v>
      </c>
      <c r="D150" s="149" t="s">
        <v>890</v>
      </c>
      <c r="E150" s="150" t="s">
        <v>823</v>
      </c>
      <c r="F150" s="150">
        <v>1</v>
      </c>
      <c r="G150" s="150">
        <v>500</v>
      </c>
      <c r="H150" s="151">
        <v>0.99</v>
      </c>
      <c r="I150" s="69">
        <f>H150*(1-Скидка_3M_EUR)</f>
        <v>0.99</v>
      </c>
      <c r="J150" s="68"/>
      <c r="K150" s="69">
        <f t="shared" si="8"/>
        <v>0</v>
      </c>
    </row>
    <row r="151" spans="1:11" ht="11.25" customHeight="1">
      <c r="A151" s="238">
        <v>0</v>
      </c>
      <c r="B151" s="14" t="s">
        <v>713</v>
      </c>
      <c r="C151" s="239" t="s">
        <v>2313</v>
      </c>
      <c r="D151" s="149" t="s">
        <v>891</v>
      </c>
      <c r="E151" s="150" t="s">
        <v>823</v>
      </c>
      <c r="F151" s="150">
        <v>1</v>
      </c>
      <c r="G151" s="150">
        <v>500</v>
      </c>
      <c r="H151" s="151">
        <v>0.99</v>
      </c>
      <c r="I151" s="69">
        <f>H151*(1-Скидка_3M_EUR)</f>
        <v>0.99</v>
      </c>
      <c r="J151" s="68"/>
      <c r="K151" s="69">
        <f t="shared" si="8"/>
        <v>0</v>
      </c>
    </row>
    <row r="152" spans="1:11" ht="11.25" customHeight="1">
      <c r="A152" s="238">
        <v>0</v>
      </c>
      <c r="B152" s="14" t="s">
        <v>713</v>
      </c>
      <c r="C152" s="239" t="s">
        <v>2314</v>
      </c>
      <c r="D152" s="149" t="s">
        <v>892</v>
      </c>
      <c r="E152" s="150" t="s">
        <v>823</v>
      </c>
      <c r="F152" s="150">
        <v>1</v>
      </c>
      <c r="G152" s="150">
        <v>500</v>
      </c>
      <c r="H152" s="151">
        <v>0.99</v>
      </c>
      <c r="I152" s="69">
        <f>H152*(1-Скидка_3M_EUR)</f>
        <v>0.99</v>
      </c>
      <c r="J152" s="68"/>
      <c r="K152" s="69">
        <f t="shared" si="8"/>
        <v>0</v>
      </c>
    </row>
    <row r="153" spans="1:11" ht="11.25" customHeight="1">
      <c r="A153" s="238">
        <v>0</v>
      </c>
      <c r="B153" s="14" t="s">
        <v>713</v>
      </c>
      <c r="C153" s="239" t="s">
        <v>2315</v>
      </c>
      <c r="D153" s="149" t="s">
        <v>893</v>
      </c>
      <c r="E153" s="150" t="s">
        <v>823</v>
      </c>
      <c r="F153" s="150">
        <v>1</v>
      </c>
      <c r="G153" s="150">
        <v>500</v>
      </c>
      <c r="H153" s="151">
        <v>0.99</v>
      </c>
      <c r="I153" s="69">
        <f t="shared" ref="I153:I161" si="13">H153*(1-Скидка_3M_EUR)</f>
        <v>0.99</v>
      </c>
      <c r="J153" s="68"/>
      <c r="K153" s="69">
        <f t="shared" si="8"/>
        <v>0</v>
      </c>
    </row>
    <row r="154" spans="1:11" ht="11.25" customHeight="1">
      <c r="A154" s="238">
        <v>0</v>
      </c>
      <c r="B154" s="14" t="s">
        <v>713</v>
      </c>
      <c r="C154" s="239" t="s">
        <v>2316</v>
      </c>
      <c r="D154" s="149" t="s">
        <v>894</v>
      </c>
      <c r="E154" s="150" t="s">
        <v>823</v>
      </c>
      <c r="F154" s="150">
        <v>1</v>
      </c>
      <c r="G154" s="150">
        <v>500</v>
      </c>
      <c r="H154" s="151">
        <v>0.99</v>
      </c>
      <c r="I154" s="69">
        <f t="shared" si="13"/>
        <v>0.99</v>
      </c>
      <c r="J154" s="68"/>
      <c r="K154" s="69">
        <f t="shared" si="8"/>
        <v>0</v>
      </c>
    </row>
    <row r="155" spans="1:11" ht="11.25" customHeight="1">
      <c r="A155" s="238">
        <v>0</v>
      </c>
      <c r="B155" s="14" t="s">
        <v>713</v>
      </c>
      <c r="C155" s="239" t="s">
        <v>2317</v>
      </c>
      <c r="D155" s="149" t="s">
        <v>895</v>
      </c>
      <c r="E155" s="150" t="s">
        <v>823</v>
      </c>
      <c r="F155" s="150">
        <v>1</v>
      </c>
      <c r="G155" s="150">
        <v>500</v>
      </c>
      <c r="H155" s="151">
        <v>0.99</v>
      </c>
      <c r="I155" s="69">
        <f t="shared" si="13"/>
        <v>0.99</v>
      </c>
      <c r="J155" s="68"/>
      <c r="K155" s="69">
        <f t="shared" si="8"/>
        <v>0</v>
      </c>
    </row>
    <row r="156" spans="1:11" ht="11.25" customHeight="1">
      <c r="A156" s="238">
        <v>0</v>
      </c>
      <c r="B156" s="14" t="s">
        <v>713</v>
      </c>
      <c r="C156" s="239" t="s">
        <v>2318</v>
      </c>
      <c r="D156" s="149" t="s">
        <v>896</v>
      </c>
      <c r="E156" s="150" t="s">
        <v>823</v>
      </c>
      <c r="F156" s="150">
        <v>1</v>
      </c>
      <c r="G156" s="150">
        <v>500</v>
      </c>
      <c r="H156" s="151">
        <v>0.99</v>
      </c>
      <c r="I156" s="69">
        <f t="shared" si="13"/>
        <v>0.99</v>
      </c>
      <c r="J156" s="68"/>
      <c r="K156" s="69">
        <f t="shared" si="8"/>
        <v>0</v>
      </c>
    </row>
    <row r="157" spans="1:11" ht="11.25" customHeight="1">
      <c r="A157" s="238">
        <v>0</v>
      </c>
      <c r="B157" s="14" t="s">
        <v>713</v>
      </c>
      <c r="C157" s="239" t="s">
        <v>2319</v>
      </c>
      <c r="D157" s="149" t="s">
        <v>897</v>
      </c>
      <c r="E157" s="150" t="s">
        <v>823</v>
      </c>
      <c r="F157" s="150">
        <v>1</v>
      </c>
      <c r="G157" s="150">
        <v>500</v>
      </c>
      <c r="H157" s="151">
        <v>0.99</v>
      </c>
      <c r="I157" s="69">
        <f t="shared" si="13"/>
        <v>0.99</v>
      </c>
      <c r="J157" s="68"/>
      <c r="K157" s="69">
        <f t="shared" si="8"/>
        <v>0</v>
      </c>
    </row>
    <row r="158" spans="1:11" ht="11.25" customHeight="1">
      <c r="A158" s="238">
        <v>0</v>
      </c>
      <c r="B158" s="14" t="s">
        <v>713</v>
      </c>
      <c r="C158" s="239" t="s">
        <v>2320</v>
      </c>
      <c r="D158" s="149" t="s">
        <v>898</v>
      </c>
      <c r="E158" s="150" t="s">
        <v>823</v>
      </c>
      <c r="F158" s="150">
        <v>1</v>
      </c>
      <c r="G158" s="150">
        <v>500</v>
      </c>
      <c r="H158" s="151">
        <v>0.99</v>
      </c>
      <c r="I158" s="69">
        <f t="shared" si="13"/>
        <v>0.99</v>
      </c>
      <c r="J158" s="68"/>
      <c r="K158" s="69">
        <f t="shared" si="8"/>
        <v>0</v>
      </c>
    </row>
    <row r="159" spans="1:11" ht="11.25" customHeight="1">
      <c r="A159" s="238">
        <v>0</v>
      </c>
      <c r="B159" s="14" t="s">
        <v>713</v>
      </c>
      <c r="C159" s="239" t="s">
        <v>2321</v>
      </c>
      <c r="D159" s="149" t="s">
        <v>899</v>
      </c>
      <c r="E159" s="150" t="s">
        <v>823</v>
      </c>
      <c r="F159" s="150">
        <v>1</v>
      </c>
      <c r="G159" s="150">
        <v>500</v>
      </c>
      <c r="H159" s="151">
        <v>1.3</v>
      </c>
      <c r="I159" s="69">
        <f t="shared" si="13"/>
        <v>1.3</v>
      </c>
      <c r="J159" s="68"/>
      <c r="K159" s="69">
        <f t="shared" si="8"/>
        <v>0</v>
      </c>
    </row>
    <row r="160" spans="1:11" ht="11.25" customHeight="1">
      <c r="A160" s="238">
        <v>0</v>
      </c>
      <c r="B160" s="14" t="s">
        <v>713</v>
      </c>
      <c r="C160" s="239" t="s">
        <v>2322</v>
      </c>
      <c r="D160" s="149" t="s">
        <v>900</v>
      </c>
      <c r="E160" s="150" t="s">
        <v>823</v>
      </c>
      <c r="F160" s="150">
        <v>1</v>
      </c>
      <c r="G160" s="150">
        <v>500</v>
      </c>
      <c r="H160" s="151">
        <v>1.3</v>
      </c>
      <c r="I160" s="69">
        <f t="shared" si="13"/>
        <v>1.3</v>
      </c>
      <c r="J160" s="68"/>
      <c r="K160" s="69">
        <f t="shared" si="8"/>
        <v>0</v>
      </c>
    </row>
    <row r="161" spans="1:11" ht="11.25" customHeight="1" thickBot="1">
      <c r="A161" s="238">
        <v>0</v>
      </c>
      <c r="B161" s="14" t="s">
        <v>713</v>
      </c>
      <c r="C161" s="239" t="s">
        <v>2323</v>
      </c>
      <c r="D161" s="149" t="s">
        <v>901</v>
      </c>
      <c r="E161" s="150" t="s">
        <v>823</v>
      </c>
      <c r="F161" s="150">
        <v>1</v>
      </c>
      <c r="G161" s="150">
        <v>250</v>
      </c>
      <c r="H161" s="151">
        <v>1.34</v>
      </c>
      <c r="I161" s="69">
        <f t="shared" si="13"/>
        <v>1.34</v>
      </c>
      <c r="J161" s="68"/>
      <c r="K161" s="69">
        <f t="shared" si="8"/>
        <v>0</v>
      </c>
    </row>
    <row r="162" spans="1:11" ht="11.25" customHeight="1" thickBot="1">
      <c r="A162" s="238"/>
      <c r="C162" s="360" t="s">
        <v>902</v>
      </c>
      <c r="D162" s="360"/>
      <c r="E162" s="360"/>
      <c r="F162" s="360"/>
      <c r="G162" s="360"/>
      <c r="H162" s="361"/>
      <c r="I162" s="69"/>
      <c r="J162" s="68"/>
      <c r="K162" s="69"/>
    </row>
    <row r="163" spans="1:11" ht="11.25" customHeight="1" thickBot="1">
      <c r="A163" s="238"/>
      <c r="C163" s="360" t="s">
        <v>903</v>
      </c>
      <c r="D163" s="360"/>
      <c r="E163" s="360"/>
      <c r="F163" s="360"/>
      <c r="G163" s="360"/>
      <c r="H163" s="361"/>
      <c r="I163" s="69"/>
      <c r="J163" s="68"/>
      <c r="K163" s="69"/>
    </row>
    <row r="164" spans="1:11" ht="11.25" customHeight="1">
      <c r="A164" s="238">
        <v>0</v>
      </c>
      <c r="B164" s="14" t="s">
        <v>713</v>
      </c>
      <c r="C164" s="239" t="s">
        <v>904</v>
      </c>
      <c r="D164" s="149" t="s">
        <v>905</v>
      </c>
      <c r="E164" s="150" t="s">
        <v>823</v>
      </c>
      <c r="F164" s="150">
        <v>1</v>
      </c>
      <c r="G164" s="150">
        <v>500</v>
      </c>
      <c r="H164" s="151">
        <v>0.9</v>
      </c>
      <c r="I164" s="69">
        <f t="shared" ref="I164:I174" si="14">H164*(1-Скидка_3M_EUR)</f>
        <v>0.9</v>
      </c>
      <c r="J164" s="68"/>
      <c r="K164" s="69">
        <f t="shared" si="8"/>
        <v>0</v>
      </c>
    </row>
    <row r="165" spans="1:11" ht="11.25" customHeight="1">
      <c r="A165" s="238">
        <v>0</v>
      </c>
      <c r="B165" s="14" t="s">
        <v>713</v>
      </c>
      <c r="C165" s="239" t="s">
        <v>906</v>
      </c>
      <c r="D165" s="149" t="s">
        <v>907</v>
      </c>
      <c r="E165" s="150" t="s">
        <v>823</v>
      </c>
      <c r="F165" s="150">
        <v>1</v>
      </c>
      <c r="G165" s="150">
        <v>500</v>
      </c>
      <c r="H165" s="151">
        <v>0.9</v>
      </c>
      <c r="I165" s="69">
        <f t="shared" si="14"/>
        <v>0.9</v>
      </c>
      <c r="J165" s="68"/>
      <c r="K165" s="69">
        <f t="shared" si="8"/>
        <v>0</v>
      </c>
    </row>
    <row r="166" spans="1:11" ht="11.25" customHeight="1">
      <c r="A166" s="238">
        <v>0</v>
      </c>
      <c r="B166" s="14" t="s">
        <v>713</v>
      </c>
      <c r="C166" s="239" t="s">
        <v>908</v>
      </c>
      <c r="D166" s="149" t="s">
        <v>909</v>
      </c>
      <c r="E166" s="150" t="s">
        <v>823</v>
      </c>
      <c r="F166" s="150">
        <v>1</v>
      </c>
      <c r="G166" s="150">
        <v>500</v>
      </c>
      <c r="H166" s="151">
        <v>0.9</v>
      </c>
      <c r="I166" s="69">
        <f t="shared" si="14"/>
        <v>0.9</v>
      </c>
      <c r="J166" s="68"/>
      <c r="K166" s="69">
        <f t="shared" si="8"/>
        <v>0</v>
      </c>
    </row>
    <row r="167" spans="1:11" ht="11.25" customHeight="1">
      <c r="A167" s="238">
        <v>0</v>
      </c>
      <c r="B167" s="14" t="s">
        <v>713</v>
      </c>
      <c r="C167" s="239" t="s">
        <v>910</v>
      </c>
      <c r="D167" s="149" t="s">
        <v>911</v>
      </c>
      <c r="E167" s="150" t="s">
        <v>823</v>
      </c>
      <c r="F167" s="150">
        <v>1</v>
      </c>
      <c r="G167" s="150">
        <v>500</v>
      </c>
      <c r="H167" s="151">
        <v>0.9</v>
      </c>
      <c r="I167" s="69">
        <f t="shared" si="14"/>
        <v>0.9</v>
      </c>
      <c r="J167" s="68"/>
      <c r="K167" s="69">
        <f t="shared" si="8"/>
        <v>0</v>
      </c>
    </row>
    <row r="168" spans="1:11" ht="11.25" customHeight="1">
      <c r="A168" s="238">
        <v>0</v>
      </c>
      <c r="B168" s="14" t="s">
        <v>713</v>
      </c>
      <c r="C168" s="239" t="s">
        <v>912</v>
      </c>
      <c r="D168" s="149" t="s">
        <v>913</v>
      </c>
      <c r="E168" s="150" t="s">
        <v>823</v>
      </c>
      <c r="F168" s="150">
        <v>1</v>
      </c>
      <c r="G168" s="150">
        <v>500</v>
      </c>
      <c r="H168" s="151">
        <v>0.9</v>
      </c>
      <c r="I168" s="69">
        <f t="shared" si="14"/>
        <v>0.9</v>
      </c>
      <c r="J168" s="68"/>
      <c r="K168" s="69">
        <f t="shared" si="8"/>
        <v>0</v>
      </c>
    </row>
    <row r="169" spans="1:11" ht="11.25" customHeight="1">
      <c r="A169" s="238">
        <v>0</v>
      </c>
      <c r="B169" s="14" t="s">
        <v>713</v>
      </c>
      <c r="C169" s="239" t="s">
        <v>914</v>
      </c>
      <c r="D169" s="149" t="s">
        <v>915</v>
      </c>
      <c r="E169" s="150" t="s">
        <v>823</v>
      </c>
      <c r="F169" s="150">
        <v>1</v>
      </c>
      <c r="G169" s="150">
        <v>500</v>
      </c>
      <c r="H169" s="151">
        <v>0.96</v>
      </c>
      <c r="I169" s="69">
        <f t="shared" si="14"/>
        <v>0.96</v>
      </c>
      <c r="J169" s="68"/>
      <c r="K169" s="69">
        <f t="shared" ref="K169:K241" si="15">I169*J169</f>
        <v>0</v>
      </c>
    </row>
    <row r="170" spans="1:11" ht="11.25" customHeight="1">
      <c r="A170" s="238">
        <v>0</v>
      </c>
      <c r="B170" s="14" t="s">
        <v>713</v>
      </c>
      <c r="C170" s="239" t="s">
        <v>916</v>
      </c>
      <c r="D170" s="149" t="s">
        <v>917</v>
      </c>
      <c r="E170" s="150" t="s">
        <v>823</v>
      </c>
      <c r="F170" s="150">
        <v>1</v>
      </c>
      <c r="G170" s="150">
        <v>500</v>
      </c>
      <c r="H170" s="151">
        <v>0.9</v>
      </c>
      <c r="I170" s="69">
        <f t="shared" si="14"/>
        <v>0.9</v>
      </c>
      <c r="J170" s="68"/>
      <c r="K170" s="69">
        <f t="shared" si="15"/>
        <v>0</v>
      </c>
    </row>
    <row r="171" spans="1:11" ht="11.25" customHeight="1">
      <c r="A171" s="238">
        <v>0</v>
      </c>
      <c r="B171" s="14" t="s">
        <v>713</v>
      </c>
      <c r="C171" s="239" t="s">
        <v>918</v>
      </c>
      <c r="D171" s="149" t="s">
        <v>919</v>
      </c>
      <c r="E171" s="150" t="s">
        <v>823</v>
      </c>
      <c r="F171" s="150">
        <v>1</v>
      </c>
      <c r="G171" s="150">
        <v>500</v>
      </c>
      <c r="H171" s="151">
        <v>0.96</v>
      </c>
      <c r="I171" s="69">
        <f t="shared" si="14"/>
        <v>0.96</v>
      </c>
      <c r="J171" s="68"/>
      <c r="K171" s="69">
        <f t="shared" si="15"/>
        <v>0</v>
      </c>
    </row>
    <row r="172" spans="1:11" ht="11.25" customHeight="1">
      <c r="A172" s="238">
        <v>0</v>
      </c>
      <c r="B172" s="14" t="s">
        <v>713</v>
      </c>
      <c r="C172" s="239" t="s">
        <v>920</v>
      </c>
      <c r="D172" s="149" t="s">
        <v>921</v>
      </c>
      <c r="E172" s="150" t="s">
        <v>823</v>
      </c>
      <c r="F172" s="150">
        <v>1</v>
      </c>
      <c r="G172" s="150">
        <v>500</v>
      </c>
      <c r="H172" s="151">
        <v>0.96</v>
      </c>
      <c r="I172" s="69">
        <f t="shared" si="14"/>
        <v>0.96</v>
      </c>
      <c r="J172" s="68"/>
      <c r="K172" s="69">
        <f t="shared" si="15"/>
        <v>0</v>
      </c>
    </row>
    <row r="173" spans="1:11" ht="11.25" customHeight="1">
      <c r="A173" s="238">
        <v>0</v>
      </c>
      <c r="B173" s="14" t="s">
        <v>713</v>
      </c>
      <c r="C173" s="239" t="s">
        <v>922</v>
      </c>
      <c r="D173" s="149" t="s">
        <v>923</v>
      </c>
      <c r="E173" s="150" t="s">
        <v>823</v>
      </c>
      <c r="F173" s="150">
        <v>1</v>
      </c>
      <c r="G173" s="150">
        <v>500</v>
      </c>
      <c r="H173" s="151">
        <v>1.464</v>
      </c>
      <c r="I173" s="69">
        <f t="shared" si="14"/>
        <v>1.464</v>
      </c>
      <c r="J173" s="68"/>
      <c r="K173" s="69">
        <f t="shared" si="15"/>
        <v>0</v>
      </c>
    </row>
    <row r="174" spans="1:11" ht="11.25" customHeight="1" thickBot="1">
      <c r="A174" s="238">
        <v>0</v>
      </c>
      <c r="B174" s="14" t="s">
        <v>713</v>
      </c>
      <c r="C174" s="239" t="s">
        <v>924</v>
      </c>
      <c r="D174" s="149" t="s">
        <v>925</v>
      </c>
      <c r="E174" s="150" t="s">
        <v>823</v>
      </c>
      <c r="F174" s="150">
        <v>1</v>
      </c>
      <c r="G174" s="150">
        <v>500</v>
      </c>
      <c r="H174" s="151">
        <v>1.43</v>
      </c>
      <c r="I174" s="69">
        <f t="shared" si="14"/>
        <v>1.43</v>
      </c>
      <c r="J174" s="68"/>
      <c r="K174" s="69">
        <f t="shared" si="15"/>
        <v>0</v>
      </c>
    </row>
    <row r="175" spans="1:11" ht="11.25" customHeight="1" thickBot="1">
      <c r="A175" s="238"/>
      <c r="C175" s="360" t="s">
        <v>2324</v>
      </c>
      <c r="D175" s="360"/>
      <c r="E175" s="360"/>
      <c r="F175" s="360"/>
      <c r="G175" s="360"/>
      <c r="H175" s="361"/>
      <c r="I175" s="69"/>
      <c r="J175" s="68"/>
      <c r="K175" s="69"/>
    </row>
    <row r="176" spans="1:11" ht="11.25" customHeight="1">
      <c r="A176" s="238">
        <v>0</v>
      </c>
      <c r="B176" s="14" t="s">
        <v>713</v>
      </c>
      <c r="C176" s="239" t="s">
        <v>2325</v>
      </c>
      <c r="D176" s="149" t="s">
        <v>2326</v>
      </c>
      <c r="E176" s="150" t="s">
        <v>823</v>
      </c>
      <c r="F176" s="150">
        <v>1</v>
      </c>
      <c r="G176" s="150">
        <v>500</v>
      </c>
      <c r="H176" s="151">
        <v>0.72</v>
      </c>
      <c r="I176" s="69">
        <f>H176*(1-Скидка_3M_EUR)</f>
        <v>0.72</v>
      </c>
      <c r="J176" s="68"/>
      <c r="K176" s="69">
        <f t="shared" si="15"/>
        <v>0</v>
      </c>
    </row>
    <row r="177" spans="1:11" ht="11.25" customHeight="1">
      <c r="A177" s="238">
        <v>0</v>
      </c>
      <c r="B177" s="14" t="s">
        <v>713</v>
      </c>
      <c r="C177" s="239" t="s">
        <v>2327</v>
      </c>
      <c r="D177" s="149" t="s">
        <v>2328</v>
      </c>
      <c r="E177" s="150" t="s">
        <v>823</v>
      </c>
      <c r="F177" s="150">
        <v>1</v>
      </c>
      <c r="G177" s="150">
        <v>500</v>
      </c>
      <c r="H177" s="151">
        <v>0.7</v>
      </c>
      <c r="I177" s="69">
        <f t="shared" ref="I177:I192" si="16">H177*(1-Скидка_3M_EUR)</f>
        <v>0.7</v>
      </c>
      <c r="J177" s="68"/>
      <c r="K177" s="69">
        <f t="shared" si="15"/>
        <v>0</v>
      </c>
    </row>
    <row r="178" spans="1:11" ht="11.25" customHeight="1">
      <c r="A178" s="238">
        <v>0</v>
      </c>
      <c r="B178" s="14" t="s">
        <v>713</v>
      </c>
      <c r="C178" s="239" t="s">
        <v>2329</v>
      </c>
      <c r="D178" s="149" t="s">
        <v>2330</v>
      </c>
      <c r="E178" s="150" t="s">
        <v>823</v>
      </c>
      <c r="F178" s="150">
        <v>1</v>
      </c>
      <c r="G178" s="150">
        <v>500</v>
      </c>
      <c r="H178" s="151">
        <v>0.7</v>
      </c>
      <c r="I178" s="69">
        <f t="shared" si="16"/>
        <v>0.7</v>
      </c>
      <c r="J178" s="68"/>
      <c r="K178" s="69">
        <f t="shared" si="15"/>
        <v>0</v>
      </c>
    </row>
    <row r="179" spans="1:11" ht="11.25" customHeight="1">
      <c r="A179" s="238">
        <v>0</v>
      </c>
      <c r="B179" s="14" t="s">
        <v>713</v>
      </c>
      <c r="C179" s="239" t="s">
        <v>2331</v>
      </c>
      <c r="D179" s="149" t="s">
        <v>2332</v>
      </c>
      <c r="E179" s="150" t="s">
        <v>823</v>
      </c>
      <c r="F179" s="150">
        <v>1</v>
      </c>
      <c r="G179" s="150">
        <v>500</v>
      </c>
      <c r="H179" s="151">
        <v>0.7</v>
      </c>
      <c r="I179" s="69">
        <f t="shared" si="16"/>
        <v>0.7</v>
      </c>
      <c r="J179" s="68"/>
      <c r="K179" s="69">
        <f t="shared" si="15"/>
        <v>0</v>
      </c>
    </row>
    <row r="180" spans="1:11" ht="11.25" customHeight="1">
      <c r="A180" s="238">
        <v>0</v>
      </c>
      <c r="B180" s="14" t="s">
        <v>713</v>
      </c>
      <c r="C180" s="239" t="s">
        <v>2333</v>
      </c>
      <c r="D180" s="149" t="s">
        <v>2334</v>
      </c>
      <c r="E180" s="150" t="s">
        <v>823</v>
      </c>
      <c r="F180" s="150">
        <v>1</v>
      </c>
      <c r="G180" s="150">
        <v>500</v>
      </c>
      <c r="H180" s="151">
        <v>0.7</v>
      </c>
      <c r="I180" s="69">
        <f t="shared" si="16"/>
        <v>0.7</v>
      </c>
      <c r="J180" s="68"/>
      <c r="K180" s="69">
        <f t="shared" si="15"/>
        <v>0</v>
      </c>
    </row>
    <row r="181" spans="1:11" ht="11.25" customHeight="1">
      <c r="A181" s="238">
        <v>0</v>
      </c>
      <c r="B181" s="14" t="s">
        <v>713</v>
      </c>
      <c r="C181" s="239" t="s">
        <v>2335</v>
      </c>
      <c r="D181" s="149" t="s">
        <v>2336</v>
      </c>
      <c r="E181" s="150" t="s">
        <v>823</v>
      </c>
      <c r="F181" s="150">
        <v>1</v>
      </c>
      <c r="G181" s="150">
        <v>500</v>
      </c>
      <c r="H181" s="151">
        <v>0.7</v>
      </c>
      <c r="I181" s="69">
        <f t="shared" si="16"/>
        <v>0.7</v>
      </c>
      <c r="J181" s="68"/>
      <c r="K181" s="69">
        <f t="shared" si="15"/>
        <v>0</v>
      </c>
    </row>
    <row r="182" spans="1:11" ht="11.25" customHeight="1">
      <c r="A182" s="238">
        <v>0</v>
      </c>
      <c r="B182" s="14" t="s">
        <v>713</v>
      </c>
      <c r="C182" s="239" t="s">
        <v>2337</v>
      </c>
      <c r="D182" s="149" t="s">
        <v>2338</v>
      </c>
      <c r="E182" s="150" t="s">
        <v>823</v>
      </c>
      <c r="F182" s="150">
        <v>1</v>
      </c>
      <c r="G182" s="150">
        <v>500</v>
      </c>
      <c r="H182" s="151">
        <v>0.7</v>
      </c>
      <c r="I182" s="69">
        <f t="shared" si="16"/>
        <v>0.7</v>
      </c>
      <c r="J182" s="68"/>
      <c r="K182" s="69">
        <f t="shared" si="15"/>
        <v>0</v>
      </c>
    </row>
    <row r="183" spans="1:11" ht="11.25" customHeight="1">
      <c r="A183" s="238">
        <v>0</v>
      </c>
      <c r="B183" s="14" t="s">
        <v>713</v>
      </c>
      <c r="C183" s="239" t="s">
        <v>2339</v>
      </c>
      <c r="D183" s="149" t="s">
        <v>2340</v>
      </c>
      <c r="E183" s="150" t="s">
        <v>823</v>
      </c>
      <c r="F183" s="150">
        <v>1</v>
      </c>
      <c r="G183" s="150">
        <v>500</v>
      </c>
      <c r="H183" s="151">
        <v>0.7</v>
      </c>
      <c r="I183" s="69">
        <f t="shared" si="16"/>
        <v>0.7</v>
      </c>
      <c r="J183" s="68"/>
      <c r="K183" s="69">
        <f t="shared" si="15"/>
        <v>0</v>
      </c>
    </row>
    <row r="184" spans="1:11" ht="11.25" customHeight="1">
      <c r="A184" s="238">
        <v>0</v>
      </c>
      <c r="B184" s="14" t="s">
        <v>713</v>
      </c>
      <c r="C184" s="239" t="s">
        <v>2341</v>
      </c>
      <c r="D184" s="149" t="s">
        <v>2342</v>
      </c>
      <c r="E184" s="150" t="s">
        <v>823</v>
      </c>
      <c r="F184" s="150">
        <v>1</v>
      </c>
      <c r="G184" s="150">
        <v>500</v>
      </c>
      <c r="H184" s="151">
        <v>0.7</v>
      </c>
      <c r="I184" s="69">
        <f t="shared" si="16"/>
        <v>0.7</v>
      </c>
      <c r="J184" s="68"/>
      <c r="K184" s="69">
        <f t="shared" si="15"/>
        <v>0</v>
      </c>
    </row>
    <row r="185" spans="1:11" ht="11.25" customHeight="1">
      <c r="A185" s="238">
        <v>0</v>
      </c>
      <c r="B185" s="14" t="s">
        <v>713</v>
      </c>
      <c r="C185" s="239" t="s">
        <v>2343</v>
      </c>
      <c r="D185" s="149" t="s">
        <v>2344</v>
      </c>
      <c r="E185" s="150" t="s">
        <v>823</v>
      </c>
      <c r="F185" s="150">
        <v>1</v>
      </c>
      <c r="G185" s="150">
        <v>500</v>
      </c>
      <c r="H185" s="151">
        <v>0.7</v>
      </c>
      <c r="I185" s="69">
        <f t="shared" si="16"/>
        <v>0.7</v>
      </c>
      <c r="J185" s="68"/>
      <c r="K185" s="69">
        <f t="shared" si="15"/>
        <v>0</v>
      </c>
    </row>
    <row r="186" spans="1:11" ht="11.25" customHeight="1">
      <c r="A186" s="238">
        <v>0</v>
      </c>
      <c r="B186" s="14" t="s">
        <v>713</v>
      </c>
      <c r="C186" s="239" t="s">
        <v>2345</v>
      </c>
      <c r="D186" s="149" t="s">
        <v>2346</v>
      </c>
      <c r="E186" s="150" t="s">
        <v>823</v>
      </c>
      <c r="F186" s="150">
        <v>1</v>
      </c>
      <c r="G186" s="150">
        <v>500</v>
      </c>
      <c r="H186" s="151">
        <v>0.7</v>
      </c>
      <c r="I186" s="69">
        <f t="shared" si="16"/>
        <v>0.7</v>
      </c>
      <c r="J186" s="68"/>
      <c r="K186" s="69">
        <f t="shared" si="15"/>
        <v>0</v>
      </c>
    </row>
    <row r="187" spans="1:11" ht="11.25" customHeight="1">
      <c r="A187" s="238">
        <v>0</v>
      </c>
      <c r="B187" s="14" t="s">
        <v>713</v>
      </c>
      <c r="C187" s="239" t="s">
        <v>2347</v>
      </c>
      <c r="D187" s="149" t="s">
        <v>2348</v>
      </c>
      <c r="E187" s="150" t="s">
        <v>823</v>
      </c>
      <c r="F187" s="150">
        <v>1</v>
      </c>
      <c r="G187" s="150">
        <v>500</v>
      </c>
      <c r="H187" s="151">
        <v>0.7</v>
      </c>
      <c r="I187" s="69">
        <f t="shared" si="16"/>
        <v>0.7</v>
      </c>
      <c r="J187" s="68"/>
      <c r="K187" s="69">
        <f t="shared" si="15"/>
        <v>0</v>
      </c>
    </row>
    <row r="188" spans="1:11" ht="11.25" customHeight="1">
      <c r="A188" s="238">
        <v>0</v>
      </c>
      <c r="B188" s="14" t="s">
        <v>713</v>
      </c>
      <c r="C188" s="239" t="s">
        <v>2349</v>
      </c>
      <c r="D188" s="149" t="s">
        <v>2350</v>
      </c>
      <c r="E188" s="150" t="s">
        <v>823</v>
      </c>
      <c r="F188" s="150">
        <v>1</v>
      </c>
      <c r="G188" s="150">
        <v>500</v>
      </c>
      <c r="H188" s="151">
        <v>0.7</v>
      </c>
      <c r="I188" s="69">
        <f t="shared" si="16"/>
        <v>0.7</v>
      </c>
      <c r="J188" s="68"/>
      <c r="K188" s="69">
        <f t="shared" si="15"/>
        <v>0</v>
      </c>
    </row>
    <row r="189" spans="1:11" ht="11.25" customHeight="1">
      <c r="A189" s="238">
        <v>0</v>
      </c>
      <c r="B189" s="14" t="s">
        <v>713</v>
      </c>
      <c r="C189" s="239" t="s">
        <v>2351</v>
      </c>
      <c r="D189" s="149" t="s">
        <v>2352</v>
      </c>
      <c r="E189" s="150" t="s">
        <v>823</v>
      </c>
      <c r="F189" s="150">
        <v>1</v>
      </c>
      <c r="G189" s="150">
        <v>500</v>
      </c>
      <c r="H189" s="151">
        <v>0.82</v>
      </c>
      <c r="I189" s="69">
        <f t="shared" si="16"/>
        <v>0.82</v>
      </c>
      <c r="J189" s="68"/>
      <c r="K189" s="69">
        <f t="shared" si="15"/>
        <v>0</v>
      </c>
    </row>
    <row r="190" spans="1:11" ht="11.25" customHeight="1">
      <c r="A190" s="238">
        <v>0</v>
      </c>
      <c r="B190" s="14" t="s">
        <v>713</v>
      </c>
      <c r="C190" s="239" t="s">
        <v>2353</v>
      </c>
      <c r="D190" s="149" t="s">
        <v>2354</v>
      </c>
      <c r="E190" s="150" t="s">
        <v>823</v>
      </c>
      <c r="F190" s="150">
        <v>1</v>
      </c>
      <c r="G190" s="150">
        <v>500</v>
      </c>
      <c r="H190" s="151">
        <v>0.82</v>
      </c>
      <c r="I190" s="69">
        <f t="shared" si="16"/>
        <v>0.82</v>
      </c>
      <c r="J190" s="68"/>
      <c r="K190" s="69">
        <f t="shared" si="15"/>
        <v>0</v>
      </c>
    </row>
    <row r="191" spans="1:11" ht="11.25" customHeight="1">
      <c r="A191" s="238">
        <v>0</v>
      </c>
      <c r="B191" s="14" t="s">
        <v>713</v>
      </c>
      <c r="C191" s="239" t="s">
        <v>2355</v>
      </c>
      <c r="D191" s="149" t="s">
        <v>2356</v>
      </c>
      <c r="E191" s="150" t="s">
        <v>823</v>
      </c>
      <c r="F191" s="150">
        <v>1</v>
      </c>
      <c r="G191" s="150">
        <v>500</v>
      </c>
      <c r="H191" s="151">
        <v>0.82</v>
      </c>
      <c r="I191" s="69">
        <f t="shared" si="16"/>
        <v>0.82</v>
      </c>
      <c r="J191" s="68"/>
      <c r="K191" s="69">
        <f t="shared" si="15"/>
        <v>0</v>
      </c>
    </row>
    <row r="192" spans="1:11" ht="11.25" customHeight="1" thickBot="1">
      <c r="A192" s="238">
        <v>0</v>
      </c>
      <c r="B192" s="14" t="s">
        <v>713</v>
      </c>
      <c r="C192" s="239" t="s">
        <v>2357</v>
      </c>
      <c r="D192" s="149" t="s">
        <v>2358</v>
      </c>
      <c r="E192" s="150" t="s">
        <v>823</v>
      </c>
      <c r="F192" s="150">
        <v>1</v>
      </c>
      <c r="G192" s="150">
        <v>500</v>
      </c>
      <c r="H192" s="151">
        <v>0.82</v>
      </c>
      <c r="I192" s="69">
        <f t="shared" si="16"/>
        <v>0.82</v>
      </c>
      <c r="J192" s="68"/>
      <c r="K192" s="69">
        <f t="shared" si="15"/>
        <v>0</v>
      </c>
    </row>
    <row r="193" spans="1:11" ht="11.25" customHeight="1" thickBot="1">
      <c r="A193" s="238"/>
      <c r="C193" s="360" t="s">
        <v>926</v>
      </c>
      <c r="D193" s="360"/>
      <c r="E193" s="360"/>
      <c r="F193" s="360"/>
      <c r="G193" s="360"/>
      <c r="H193" s="361"/>
      <c r="I193" s="69"/>
      <c r="J193" s="68"/>
      <c r="K193" s="69"/>
    </row>
    <row r="194" spans="1:11" ht="11.25" customHeight="1">
      <c r="A194" s="238"/>
      <c r="B194" s="14" t="s">
        <v>714</v>
      </c>
      <c r="C194" s="239" t="s">
        <v>927</v>
      </c>
      <c r="D194" s="149" t="s">
        <v>928</v>
      </c>
      <c r="E194" s="150" t="s">
        <v>768</v>
      </c>
      <c r="F194" s="150">
        <v>1</v>
      </c>
      <c r="G194" s="150">
        <v>10</v>
      </c>
      <c r="H194" s="151">
        <v>22.992000000000001</v>
      </c>
      <c r="I194" s="69">
        <f t="shared" ref="I194:I205" si="17">H194*(1-Скидка_3M_EUR)</f>
        <v>22.992000000000001</v>
      </c>
      <c r="J194" s="68"/>
      <c r="K194" s="69">
        <f t="shared" si="15"/>
        <v>0</v>
      </c>
    </row>
    <row r="195" spans="1:11" ht="11.25" customHeight="1">
      <c r="A195" s="238">
        <v>0</v>
      </c>
      <c r="B195" s="14" t="s">
        <v>720</v>
      </c>
      <c r="C195" s="239" t="s">
        <v>929</v>
      </c>
      <c r="D195" s="149" t="s">
        <v>930</v>
      </c>
      <c r="E195" s="150" t="s">
        <v>768</v>
      </c>
      <c r="F195" s="150">
        <v>1</v>
      </c>
      <c r="G195" s="150">
        <v>6</v>
      </c>
      <c r="H195" s="151">
        <v>10.39</v>
      </c>
      <c r="I195" s="69">
        <f t="shared" si="17"/>
        <v>10.39</v>
      </c>
      <c r="J195" s="68"/>
      <c r="K195" s="69">
        <f t="shared" si="15"/>
        <v>0</v>
      </c>
    </row>
    <row r="196" spans="1:11" ht="11.25" customHeight="1">
      <c r="A196" s="238">
        <v>0</v>
      </c>
      <c r="B196" s="14" t="s">
        <v>714</v>
      </c>
      <c r="C196" s="239" t="s">
        <v>931</v>
      </c>
      <c r="D196" s="149" t="s">
        <v>932</v>
      </c>
      <c r="E196" s="150" t="s">
        <v>768</v>
      </c>
      <c r="F196" s="150">
        <v>1</v>
      </c>
      <c r="G196" s="150">
        <v>5</v>
      </c>
      <c r="H196" s="151">
        <v>28.21</v>
      </c>
      <c r="I196" s="69">
        <f t="shared" si="17"/>
        <v>28.21</v>
      </c>
      <c r="J196" s="68"/>
      <c r="K196" s="69">
        <f t="shared" si="15"/>
        <v>0</v>
      </c>
    </row>
    <row r="197" spans="1:11" ht="11.25" customHeight="1">
      <c r="A197" s="238">
        <v>0</v>
      </c>
      <c r="B197" s="14" t="s">
        <v>714</v>
      </c>
      <c r="C197" s="239" t="s">
        <v>933</v>
      </c>
      <c r="D197" s="149" t="s">
        <v>934</v>
      </c>
      <c r="E197" s="150" t="s">
        <v>768</v>
      </c>
      <c r="F197" s="150">
        <v>50</v>
      </c>
      <c r="G197" s="150">
        <v>1</v>
      </c>
      <c r="H197" s="151">
        <v>3.97</v>
      </c>
      <c r="I197" s="69">
        <f t="shared" si="17"/>
        <v>3.97</v>
      </c>
      <c r="J197" s="68"/>
      <c r="K197" s="69">
        <f t="shared" si="15"/>
        <v>0</v>
      </c>
    </row>
    <row r="198" spans="1:11" ht="11.25" customHeight="1" thickBot="1">
      <c r="A198" s="238">
        <v>0</v>
      </c>
      <c r="B198" s="14" t="s">
        <v>714</v>
      </c>
      <c r="C198" s="239" t="s">
        <v>935</v>
      </c>
      <c r="D198" s="149" t="s">
        <v>936</v>
      </c>
      <c r="E198" s="150" t="s">
        <v>768</v>
      </c>
      <c r="F198" s="150">
        <v>1</v>
      </c>
      <c r="G198" s="150">
        <v>50</v>
      </c>
      <c r="H198" s="151">
        <v>6.01</v>
      </c>
      <c r="I198" s="69">
        <f t="shared" si="17"/>
        <v>6.01</v>
      </c>
      <c r="J198" s="68"/>
      <c r="K198" s="69">
        <f t="shared" si="15"/>
        <v>0</v>
      </c>
    </row>
    <row r="199" spans="1:11" ht="11.25" customHeight="1" thickBot="1">
      <c r="A199" s="238"/>
      <c r="C199" s="360" t="s">
        <v>3088</v>
      </c>
      <c r="D199" s="360"/>
      <c r="E199" s="360"/>
      <c r="F199" s="360"/>
      <c r="G199" s="360"/>
      <c r="H199" s="361"/>
      <c r="I199" s="69">
        <f t="shared" si="17"/>
        <v>0</v>
      </c>
      <c r="J199" s="68"/>
      <c r="K199" s="69">
        <f t="shared" si="15"/>
        <v>0</v>
      </c>
    </row>
    <row r="200" spans="1:11" ht="11.25" customHeight="1">
      <c r="A200" s="238">
        <v>0</v>
      </c>
      <c r="B200" s="14" t="s">
        <v>714</v>
      </c>
      <c r="C200" s="239" t="s">
        <v>3115</v>
      </c>
      <c r="D200" s="149" t="s">
        <v>3116</v>
      </c>
      <c r="E200" s="150" t="s">
        <v>768</v>
      </c>
      <c r="F200" s="150">
        <v>1</v>
      </c>
      <c r="G200" s="150">
        <v>50</v>
      </c>
      <c r="H200" s="151">
        <v>3.12</v>
      </c>
      <c r="I200" s="69">
        <f t="shared" si="17"/>
        <v>3.12</v>
      </c>
      <c r="J200" s="68"/>
      <c r="K200" s="69">
        <f t="shared" si="15"/>
        <v>0</v>
      </c>
    </row>
    <row r="201" spans="1:11" ht="11.25" customHeight="1">
      <c r="A201" s="238">
        <v>0</v>
      </c>
      <c r="B201" s="14" t="s">
        <v>714</v>
      </c>
      <c r="C201" s="239">
        <v>33445</v>
      </c>
      <c r="D201" s="149" t="s">
        <v>3117</v>
      </c>
      <c r="E201" s="150" t="s">
        <v>768</v>
      </c>
      <c r="F201" s="150">
        <v>1</v>
      </c>
      <c r="G201" s="150">
        <v>50</v>
      </c>
      <c r="H201" s="151">
        <v>3.12</v>
      </c>
      <c r="I201" s="69">
        <f t="shared" si="17"/>
        <v>3.12</v>
      </c>
      <c r="J201" s="68"/>
      <c r="K201" s="69">
        <f t="shared" si="15"/>
        <v>0</v>
      </c>
    </row>
    <row r="202" spans="1:11" ht="11.25" customHeight="1">
      <c r="A202" s="238">
        <v>0</v>
      </c>
      <c r="B202" s="14" t="s">
        <v>714</v>
      </c>
      <c r="C202" s="239">
        <v>33446</v>
      </c>
      <c r="D202" s="149" t="s">
        <v>3118</v>
      </c>
      <c r="E202" s="150" t="s">
        <v>768</v>
      </c>
      <c r="F202" s="150">
        <v>1</v>
      </c>
      <c r="G202" s="150">
        <v>50</v>
      </c>
      <c r="H202" s="151">
        <v>3.12</v>
      </c>
      <c r="I202" s="69">
        <f t="shared" si="17"/>
        <v>3.12</v>
      </c>
      <c r="J202" s="68"/>
      <c r="K202" s="69">
        <f t="shared" si="15"/>
        <v>0</v>
      </c>
    </row>
    <row r="203" spans="1:11" ht="11.25" customHeight="1">
      <c r="A203" s="238">
        <v>0</v>
      </c>
      <c r="B203" s="14" t="s">
        <v>714</v>
      </c>
      <c r="C203" s="239">
        <v>33437</v>
      </c>
      <c r="D203" s="149" t="s">
        <v>3119</v>
      </c>
      <c r="E203" s="150" t="s">
        <v>768</v>
      </c>
      <c r="F203" s="150">
        <v>1</v>
      </c>
      <c r="G203" s="150">
        <v>50</v>
      </c>
      <c r="H203" s="151">
        <v>2.15</v>
      </c>
      <c r="I203" s="69">
        <f t="shared" si="17"/>
        <v>2.15</v>
      </c>
      <c r="J203" s="68"/>
      <c r="K203" s="69">
        <f t="shared" si="15"/>
        <v>0</v>
      </c>
    </row>
    <row r="204" spans="1:11" ht="11.25" customHeight="1">
      <c r="A204" s="238">
        <v>0</v>
      </c>
      <c r="B204" s="14" t="s">
        <v>714</v>
      </c>
      <c r="C204" s="239">
        <v>33439</v>
      </c>
      <c r="D204" s="149" t="s">
        <v>3120</v>
      </c>
      <c r="E204" s="150" t="s">
        <v>768</v>
      </c>
      <c r="F204" s="150">
        <v>1</v>
      </c>
      <c r="G204" s="150">
        <v>50</v>
      </c>
      <c r="H204" s="151">
        <v>2.15</v>
      </c>
      <c r="I204" s="69">
        <f t="shared" si="17"/>
        <v>2.15</v>
      </c>
      <c r="J204" s="68"/>
      <c r="K204" s="69">
        <f t="shared" si="15"/>
        <v>0</v>
      </c>
    </row>
    <row r="205" spans="1:11" ht="11.25" customHeight="1" thickBot="1">
      <c r="A205" s="238">
        <v>0</v>
      </c>
      <c r="B205" s="14" t="s">
        <v>714</v>
      </c>
      <c r="C205" s="239">
        <v>33440</v>
      </c>
      <c r="D205" s="149" t="s">
        <v>3121</v>
      </c>
      <c r="E205" s="150" t="s">
        <v>768</v>
      </c>
      <c r="F205" s="150">
        <v>1</v>
      </c>
      <c r="G205" s="150">
        <v>50</v>
      </c>
      <c r="H205" s="151">
        <v>2.09</v>
      </c>
      <c r="I205" s="69">
        <f t="shared" si="17"/>
        <v>2.09</v>
      </c>
      <c r="J205" s="68"/>
      <c r="K205" s="69">
        <f t="shared" si="15"/>
        <v>0</v>
      </c>
    </row>
    <row r="206" spans="1:11" ht="11.25" customHeight="1" thickBot="1">
      <c r="A206" s="238"/>
      <c r="C206" s="360" t="s">
        <v>937</v>
      </c>
      <c r="D206" s="360"/>
      <c r="E206" s="360"/>
      <c r="F206" s="360"/>
      <c r="G206" s="360"/>
      <c r="H206" s="361"/>
      <c r="I206" s="69"/>
      <c r="J206" s="68"/>
      <c r="K206" s="69"/>
    </row>
    <row r="207" spans="1:11" ht="11.25" customHeight="1" thickBot="1">
      <c r="A207" s="238"/>
      <c r="C207" s="360" t="s">
        <v>938</v>
      </c>
      <c r="D207" s="360"/>
      <c r="E207" s="360"/>
      <c r="F207" s="360"/>
      <c r="G207" s="360"/>
      <c r="H207" s="361"/>
      <c r="I207" s="69"/>
      <c r="J207" s="68"/>
      <c r="K207" s="69"/>
    </row>
    <row r="208" spans="1:11" ht="11.25" customHeight="1" thickBot="1">
      <c r="A208" s="238">
        <v>0</v>
      </c>
      <c r="B208" s="14" t="s">
        <v>713</v>
      </c>
      <c r="C208" s="240" t="s">
        <v>939</v>
      </c>
      <c r="D208" s="152" t="s">
        <v>940</v>
      </c>
      <c r="E208" s="153" t="s">
        <v>762</v>
      </c>
      <c r="F208" s="153">
        <v>1</v>
      </c>
      <c r="G208" s="153">
        <v>100</v>
      </c>
      <c r="H208" s="154">
        <v>3.54</v>
      </c>
      <c r="I208" s="69">
        <f>H208*(1-Скидка_3M_EUR)</f>
        <v>3.54</v>
      </c>
      <c r="J208" s="68"/>
      <c r="K208" s="69">
        <f t="shared" si="15"/>
        <v>0</v>
      </c>
    </row>
    <row r="209" spans="1:11" ht="11.25" customHeight="1" thickBot="1">
      <c r="A209" s="238"/>
      <c r="C209" s="360" t="s">
        <v>721</v>
      </c>
      <c r="D209" s="360"/>
      <c r="E209" s="360"/>
      <c r="F209" s="360"/>
      <c r="G209" s="360"/>
      <c r="H209" s="361"/>
      <c r="I209" s="69"/>
      <c r="J209" s="68"/>
      <c r="K209" s="69"/>
    </row>
    <row r="210" spans="1:11" ht="11.25" customHeight="1">
      <c r="A210" s="238">
        <v>0</v>
      </c>
      <c r="B210" s="14" t="s">
        <v>717</v>
      </c>
      <c r="C210" s="241" t="s">
        <v>941</v>
      </c>
      <c r="D210" s="155" t="s">
        <v>942</v>
      </c>
      <c r="E210" s="156" t="s">
        <v>823</v>
      </c>
      <c r="F210" s="156">
        <v>1</v>
      </c>
      <c r="G210" s="156">
        <v>25</v>
      </c>
      <c r="H210" s="157">
        <v>1.32</v>
      </c>
      <c r="I210" s="69">
        <f>H210*(1-Скидка_3M_EUR)</f>
        <v>1.32</v>
      </c>
      <c r="J210" s="68"/>
      <c r="K210" s="69">
        <f t="shared" si="15"/>
        <v>0</v>
      </c>
    </row>
    <row r="211" spans="1:11" ht="11.25" customHeight="1" thickBot="1">
      <c r="A211" s="238">
        <v>0</v>
      </c>
      <c r="B211" s="14" t="s">
        <v>717</v>
      </c>
      <c r="C211" s="240" t="s">
        <v>943</v>
      </c>
      <c r="D211" s="152" t="s">
        <v>944</v>
      </c>
      <c r="E211" s="153" t="s">
        <v>823</v>
      </c>
      <c r="F211" s="153">
        <v>1</v>
      </c>
      <c r="G211" s="153">
        <v>25</v>
      </c>
      <c r="H211" s="154">
        <v>1.32</v>
      </c>
      <c r="I211" s="69">
        <f>H211*(1-Скидка_3M_EUR)</f>
        <v>1.32</v>
      </c>
      <c r="J211" s="68"/>
      <c r="K211" s="69">
        <f t="shared" si="15"/>
        <v>0</v>
      </c>
    </row>
    <row r="212" spans="1:11" ht="11.25" customHeight="1" thickBot="1">
      <c r="A212" s="238"/>
      <c r="C212" s="360" t="s">
        <v>722</v>
      </c>
      <c r="D212" s="360"/>
      <c r="E212" s="360"/>
      <c r="F212" s="360"/>
      <c r="G212" s="360"/>
      <c r="H212" s="361"/>
      <c r="I212" s="69"/>
      <c r="J212" s="68"/>
      <c r="K212" s="69"/>
    </row>
    <row r="213" spans="1:11" ht="11.25" customHeight="1">
      <c r="A213" s="238">
        <v>0</v>
      </c>
      <c r="B213" s="14" t="s">
        <v>717</v>
      </c>
      <c r="C213" s="241" t="s">
        <v>945</v>
      </c>
      <c r="D213" s="155" t="s">
        <v>946</v>
      </c>
      <c r="E213" s="156" t="s">
        <v>947</v>
      </c>
      <c r="F213" s="156">
        <v>1</v>
      </c>
      <c r="G213" s="156">
        <v>60</v>
      </c>
      <c r="H213" s="157">
        <v>1.87</v>
      </c>
      <c r="I213" s="69">
        <f t="shared" ref="I213:I226" si="18">H213*(1-Скидка_3M_EUR)</f>
        <v>1.87</v>
      </c>
      <c r="J213" s="68"/>
      <c r="K213" s="69">
        <f t="shared" si="15"/>
        <v>0</v>
      </c>
    </row>
    <row r="214" spans="1:11" ht="11.25" customHeight="1">
      <c r="A214" s="238">
        <v>0</v>
      </c>
      <c r="B214" s="14" t="s">
        <v>717</v>
      </c>
      <c r="C214" s="239" t="s">
        <v>948</v>
      </c>
      <c r="D214" s="149" t="s">
        <v>949</v>
      </c>
      <c r="E214" s="150" t="s">
        <v>947</v>
      </c>
      <c r="F214" s="150">
        <v>1</v>
      </c>
      <c r="G214" s="150">
        <v>60</v>
      </c>
      <c r="H214" s="151">
        <v>1.87</v>
      </c>
      <c r="I214" s="69">
        <f t="shared" si="18"/>
        <v>1.87</v>
      </c>
      <c r="J214" s="68"/>
      <c r="K214" s="69">
        <f t="shared" si="15"/>
        <v>0</v>
      </c>
    </row>
    <row r="215" spans="1:11" ht="11.25" customHeight="1">
      <c r="A215" s="238">
        <v>0</v>
      </c>
      <c r="B215" s="14" t="s">
        <v>717</v>
      </c>
      <c r="C215" s="239" t="s">
        <v>950</v>
      </c>
      <c r="D215" s="149" t="s">
        <v>951</v>
      </c>
      <c r="E215" s="150" t="s">
        <v>952</v>
      </c>
      <c r="F215" s="150">
        <v>1</v>
      </c>
      <c r="G215" s="150">
        <v>40</v>
      </c>
      <c r="H215" s="151">
        <v>1.82</v>
      </c>
      <c r="I215" s="69">
        <f t="shared" si="18"/>
        <v>1.82</v>
      </c>
      <c r="J215" s="68"/>
      <c r="K215" s="69">
        <f t="shared" si="15"/>
        <v>0</v>
      </c>
    </row>
    <row r="216" spans="1:11" ht="11.25" customHeight="1">
      <c r="A216" s="238">
        <v>0</v>
      </c>
      <c r="B216" s="14" t="s">
        <v>717</v>
      </c>
      <c r="C216" s="239" t="s">
        <v>953</v>
      </c>
      <c r="D216" s="149" t="s">
        <v>954</v>
      </c>
      <c r="E216" s="150" t="s">
        <v>952</v>
      </c>
      <c r="F216" s="150">
        <v>1</v>
      </c>
      <c r="G216" s="150">
        <v>40</v>
      </c>
      <c r="H216" s="151">
        <v>1.93</v>
      </c>
      <c r="I216" s="69">
        <f t="shared" si="18"/>
        <v>1.93</v>
      </c>
      <c r="J216" s="68"/>
      <c r="K216" s="69">
        <f t="shared" si="15"/>
        <v>0</v>
      </c>
    </row>
    <row r="217" spans="1:11" ht="11.25" customHeight="1">
      <c r="A217" s="238">
        <v>0</v>
      </c>
      <c r="B217" s="14" t="s">
        <v>717</v>
      </c>
      <c r="C217" s="239" t="s">
        <v>955</v>
      </c>
      <c r="D217" s="149" t="s">
        <v>956</v>
      </c>
      <c r="E217" s="150" t="s">
        <v>957</v>
      </c>
      <c r="F217" s="150">
        <v>1</v>
      </c>
      <c r="G217" s="150">
        <v>36</v>
      </c>
      <c r="H217" s="151">
        <v>4.8719999999999999</v>
      </c>
      <c r="I217" s="69">
        <f t="shared" si="18"/>
        <v>4.8719999999999999</v>
      </c>
      <c r="J217" s="68"/>
      <c r="K217" s="69">
        <f t="shared" si="15"/>
        <v>0</v>
      </c>
    </row>
    <row r="218" spans="1:11" ht="11.25" customHeight="1">
      <c r="A218" s="238">
        <v>0</v>
      </c>
      <c r="B218" s="14" t="s">
        <v>717</v>
      </c>
      <c r="C218" s="239" t="s">
        <v>958</v>
      </c>
      <c r="D218" s="149" t="s">
        <v>959</v>
      </c>
      <c r="E218" s="150" t="s">
        <v>957</v>
      </c>
      <c r="F218" s="150">
        <v>1</v>
      </c>
      <c r="G218" s="150">
        <v>36</v>
      </c>
      <c r="H218" s="151">
        <v>4.8719999999999999</v>
      </c>
      <c r="I218" s="69">
        <f t="shared" si="18"/>
        <v>4.8719999999999999</v>
      </c>
      <c r="J218" s="68"/>
      <c r="K218" s="69">
        <f t="shared" si="15"/>
        <v>0</v>
      </c>
    </row>
    <row r="219" spans="1:11" ht="11.25" customHeight="1">
      <c r="A219" s="238">
        <v>0</v>
      </c>
      <c r="B219" s="14" t="s">
        <v>717</v>
      </c>
      <c r="C219" s="239" t="s">
        <v>960</v>
      </c>
      <c r="D219" s="149" t="s">
        <v>961</v>
      </c>
      <c r="E219" s="150" t="s">
        <v>962</v>
      </c>
      <c r="F219" s="150">
        <v>1</v>
      </c>
      <c r="G219" s="150">
        <v>4</v>
      </c>
      <c r="H219" s="151">
        <v>44.52</v>
      </c>
      <c r="I219" s="69">
        <f t="shared" si="18"/>
        <v>44.52</v>
      </c>
      <c r="J219" s="68"/>
      <c r="K219" s="69">
        <f t="shared" si="15"/>
        <v>0</v>
      </c>
    </row>
    <row r="220" spans="1:11" ht="11.25" customHeight="1">
      <c r="A220" s="238">
        <v>0</v>
      </c>
      <c r="B220" s="14" t="s">
        <v>717</v>
      </c>
      <c r="C220" s="239" t="s">
        <v>963</v>
      </c>
      <c r="D220" s="149" t="s">
        <v>964</v>
      </c>
      <c r="E220" s="150" t="s">
        <v>962</v>
      </c>
      <c r="F220" s="150">
        <v>1</v>
      </c>
      <c r="G220" s="150">
        <v>4</v>
      </c>
      <c r="H220" s="151">
        <v>43.22</v>
      </c>
      <c r="I220" s="69">
        <f t="shared" si="18"/>
        <v>43.22</v>
      </c>
      <c r="J220" s="68"/>
      <c r="K220" s="69">
        <f t="shared" si="15"/>
        <v>0</v>
      </c>
    </row>
    <row r="221" spans="1:11" ht="11.25" customHeight="1">
      <c r="A221" s="238">
        <v>0</v>
      </c>
      <c r="B221" s="14" t="s">
        <v>717</v>
      </c>
      <c r="C221" s="239" t="s">
        <v>965</v>
      </c>
      <c r="D221" s="149" t="s">
        <v>966</v>
      </c>
      <c r="E221" s="150" t="s">
        <v>962</v>
      </c>
      <c r="F221" s="150">
        <v>1</v>
      </c>
      <c r="G221" s="150">
        <v>4</v>
      </c>
      <c r="H221" s="151">
        <v>41.411999999999999</v>
      </c>
      <c r="I221" s="69">
        <f t="shared" si="18"/>
        <v>41.411999999999999</v>
      </c>
      <c r="J221" s="68"/>
      <c r="K221" s="69">
        <f t="shared" si="15"/>
        <v>0</v>
      </c>
    </row>
    <row r="222" spans="1:11" ht="11.25" customHeight="1">
      <c r="A222" s="238">
        <v>0</v>
      </c>
      <c r="B222" s="14" t="s">
        <v>717</v>
      </c>
      <c r="C222" s="239" t="s">
        <v>967</v>
      </c>
      <c r="D222" s="149" t="s">
        <v>968</v>
      </c>
      <c r="E222" s="150" t="s">
        <v>962</v>
      </c>
      <c r="F222" s="150">
        <v>1</v>
      </c>
      <c r="G222" s="150">
        <v>4</v>
      </c>
      <c r="H222" s="151">
        <v>78.22</v>
      </c>
      <c r="I222" s="69">
        <f t="shared" si="18"/>
        <v>78.22</v>
      </c>
      <c r="J222" s="68"/>
      <c r="K222" s="69">
        <f t="shared" si="15"/>
        <v>0</v>
      </c>
    </row>
    <row r="223" spans="1:11" ht="11.25" customHeight="1">
      <c r="A223" s="238">
        <v>0</v>
      </c>
      <c r="B223" s="14" t="s">
        <v>717</v>
      </c>
      <c r="C223" s="239" t="s">
        <v>969</v>
      </c>
      <c r="D223" s="149" t="s">
        <v>970</v>
      </c>
      <c r="E223" s="150" t="s">
        <v>962</v>
      </c>
      <c r="F223" s="150">
        <v>1</v>
      </c>
      <c r="G223" s="150">
        <v>4</v>
      </c>
      <c r="H223" s="151">
        <v>78.22</v>
      </c>
      <c r="I223" s="69">
        <f t="shared" si="18"/>
        <v>78.22</v>
      </c>
      <c r="J223" s="68"/>
      <c r="K223" s="69">
        <f t="shared" si="15"/>
        <v>0</v>
      </c>
    </row>
    <row r="224" spans="1:11" ht="11.25" customHeight="1">
      <c r="A224" s="238">
        <v>0</v>
      </c>
      <c r="B224" s="14" t="s">
        <v>717</v>
      </c>
      <c r="C224" s="239" t="s">
        <v>971</v>
      </c>
      <c r="D224" s="149" t="s">
        <v>972</v>
      </c>
      <c r="E224" s="150" t="s">
        <v>962</v>
      </c>
      <c r="F224" s="150">
        <v>1</v>
      </c>
      <c r="G224" s="150">
        <v>4</v>
      </c>
      <c r="H224" s="151">
        <v>74.495999999999995</v>
      </c>
      <c r="I224" s="69">
        <f t="shared" si="18"/>
        <v>74.495999999999995</v>
      </c>
      <c r="J224" s="68"/>
      <c r="K224" s="69">
        <f t="shared" si="15"/>
        <v>0</v>
      </c>
    </row>
    <row r="225" spans="1:11" ht="11.25" customHeight="1">
      <c r="A225" s="238">
        <v>0</v>
      </c>
      <c r="B225" s="14" t="s">
        <v>713</v>
      </c>
      <c r="C225" s="239" t="s">
        <v>973</v>
      </c>
      <c r="D225" s="149" t="s">
        <v>974</v>
      </c>
      <c r="E225" s="150" t="s">
        <v>975</v>
      </c>
      <c r="F225" s="150">
        <v>1</v>
      </c>
      <c r="G225" s="150">
        <v>12</v>
      </c>
      <c r="H225" s="151">
        <v>20.86</v>
      </c>
      <c r="I225" s="69">
        <f t="shared" si="18"/>
        <v>20.86</v>
      </c>
      <c r="J225" s="68"/>
      <c r="K225" s="69">
        <f t="shared" si="15"/>
        <v>0</v>
      </c>
    </row>
    <row r="226" spans="1:11" ht="11.25" customHeight="1" thickBot="1">
      <c r="A226" s="238">
        <v>0</v>
      </c>
      <c r="B226" s="14" t="s">
        <v>713</v>
      </c>
      <c r="C226" s="239" t="s">
        <v>976</v>
      </c>
      <c r="D226" s="149" t="s">
        <v>977</v>
      </c>
      <c r="E226" s="150" t="s">
        <v>975</v>
      </c>
      <c r="F226" s="150">
        <v>1</v>
      </c>
      <c r="G226" s="150">
        <v>12</v>
      </c>
      <c r="H226" s="151">
        <v>28.18</v>
      </c>
      <c r="I226" s="69">
        <f t="shared" si="18"/>
        <v>28.18</v>
      </c>
      <c r="J226" s="68"/>
      <c r="K226" s="69">
        <f t="shared" si="15"/>
        <v>0</v>
      </c>
    </row>
    <row r="227" spans="1:11" ht="11.25" customHeight="1" thickBot="1">
      <c r="A227" s="238"/>
      <c r="C227" s="360" t="s">
        <v>978</v>
      </c>
      <c r="D227" s="360"/>
      <c r="E227" s="360"/>
      <c r="F227" s="360"/>
      <c r="G227" s="360"/>
      <c r="H227" s="361"/>
      <c r="I227" s="69"/>
      <c r="J227" s="68"/>
      <c r="K227" s="69"/>
    </row>
    <row r="228" spans="1:11" ht="11.25" customHeight="1">
      <c r="A228" s="238">
        <v>0</v>
      </c>
      <c r="B228" s="14" t="s">
        <v>713</v>
      </c>
      <c r="C228" s="239" t="s">
        <v>979</v>
      </c>
      <c r="D228" s="149" t="s">
        <v>980</v>
      </c>
      <c r="E228" s="150" t="s">
        <v>952</v>
      </c>
      <c r="F228" s="150">
        <v>1</v>
      </c>
      <c r="G228" s="150">
        <v>60</v>
      </c>
      <c r="H228" s="151">
        <v>7.13</v>
      </c>
      <c r="I228" s="69">
        <f t="shared" ref="I228:I233" si="19">H228*(1-Скидка_3M_EUR)</f>
        <v>7.13</v>
      </c>
      <c r="J228" s="68"/>
      <c r="K228" s="69">
        <f t="shared" si="15"/>
        <v>0</v>
      </c>
    </row>
    <row r="229" spans="1:11" ht="11.25" customHeight="1">
      <c r="A229" s="238">
        <v>0</v>
      </c>
      <c r="B229" s="14" t="s">
        <v>713</v>
      </c>
      <c r="C229" s="239" t="s">
        <v>981</v>
      </c>
      <c r="D229" s="149" t="s">
        <v>982</v>
      </c>
      <c r="E229" s="150" t="s">
        <v>952</v>
      </c>
      <c r="F229" s="150">
        <v>1</v>
      </c>
      <c r="G229" s="150">
        <v>60</v>
      </c>
      <c r="H229" s="151">
        <v>3.29</v>
      </c>
      <c r="I229" s="69">
        <f t="shared" si="19"/>
        <v>3.29</v>
      </c>
      <c r="J229" s="68"/>
      <c r="K229" s="69">
        <f t="shared" si="15"/>
        <v>0</v>
      </c>
    </row>
    <row r="230" spans="1:11" ht="11.25" customHeight="1">
      <c r="A230" s="238">
        <v>0</v>
      </c>
      <c r="B230" s="14" t="s">
        <v>713</v>
      </c>
      <c r="C230" s="239" t="s">
        <v>983</v>
      </c>
      <c r="D230" s="149" t="s">
        <v>984</v>
      </c>
      <c r="E230" s="150" t="s">
        <v>957</v>
      </c>
      <c r="F230" s="150">
        <v>1</v>
      </c>
      <c r="G230" s="150">
        <v>10</v>
      </c>
      <c r="H230" s="151">
        <v>16.52</v>
      </c>
      <c r="I230" s="69">
        <f t="shared" si="19"/>
        <v>16.52</v>
      </c>
      <c r="J230" s="68"/>
      <c r="K230" s="69">
        <f t="shared" si="15"/>
        <v>0</v>
      </c>
    </row>
    <row r="231" spans="1:11" ht="11.25" customHeight="1">
      <c r="A231" s="238">
        <v>0</v>
      </c>
      <c r="B231" s="14" t="s">
        <v>714</v>
      </c>
      <c r="C231" s="239" t="s">
        <v>985</v>
      </c>
      <c r="D231" s="149" t="s">
        <v>986</v>
      </c>
      <c r="E231" s="150" t="s">
        <v>957</v>
      </c>
      <c r="F231" s="150">
        <v>1</v>
      </c>
      <c r="G231" s="150"/>
      <c r="H231" s="151">
        <v>14.26</v>
      </c>
      <c r="I231" s="69">
        <f t="shared" si="19"/>
        <v>14.26</v>
      </c>
      <c r="J231" s="68"/>
      <c r="K231" s="69">
        <f t="shared" si="15"/>
        <v>0</v>
      </c>
    </row>
    <row r="232" spans="1:11" ht="11.25" customHeight="1">
      <c r="A232" s="238">
        <v>0</v>
      </c>
      <c r="B232" s="14" t="s">
        <v>714</v>
      </c>
      <c r="C232" s="239" t="s">
        <v>987</v>
      </c>
      <c r="D232" s="149" t="s">
        <v>988</v>
      </c>
      <c r="E232" s="150" t="s">
        <v>957</v>
      </c>
      <c r="F232" s="150">
        <v>1</v>
      </c>
      <c r="G232" s="150">
        <v>20</v>
      </c>
      <c r="H232" s="151">
        <v>14.7</v>
      </c>
      <c r="I232" s="69">
        <f t="shared" si="19"/>
        <v>14.7</v>
      </c>
      <c r="J232" s="68"/>
      <c r="K232" s="69">
        <f t="shared" si="15"/>
        <v>0</v>
      </c>
    </row>
    <row r="233" spans="1:11" ht="11.25" customHeight="1" thickBot="1">
      <c r="A233" s="238">
        <v>0</v>
      </c>
      <c r="B233" s="14" t="s">
        <v>720</v>
      </c>
      <c r="C233" s="240" t="s">
        <v>989</v>
      </c>
      <c r="D233" s="152" t="s">
        <v>990</v>
      </c>
      <c r="E233" s="153" t="s">
        <v>957</v>
      </c>
      <c r="F233" s="153">
        <v>1</v>
      </c>
      <c r="G233" s="153">
        <v>10</v>
      </c>
      <c r="H233" s="154">
        <v>18.2</v>
      </c>
      <c r="I233" s="69">
        <f t="shared" si="19"/>
        <v>18.2</v>
      </c>
      <c r="J233" s="68"/>
      <c r="K233" s="69">
        <f t="shared" si="15"/>
        <v>0</v>
      </c>
    </row>
    <row r="234" spans="1:11" ht="11.25" customHeight="1" thickBot="1">
      <c r="A234" s="238"/>
      <c r="C234" s="360" t="s">
        <v>723</v>
      </c>
      <c r="D234" s="360"/>
      <c r="E234" s="360"/>
      <c r="F234" s="360"/>
      <c r="G234" s="360"/>
      <c r="H234" s="361"/>
      <c r="I234" s="69"/>
      <c r="J234" s="68"/>
      <c r="K234" s="69"/>
    </row>
    <row r="235" spans="1:11" ht="11.25" customHeight="1" thickBot="1">
      <c r="A235" s="238"/>
      <c r="C235" s="360" t="s">
        <v>724</v>
      </c>
      <c r="D235" s="360"/>
      <c r="E235" s="360"/>
      <c r="F235" s="360"/>
      <c r="G235" s="360"/>
      <c r="H235" s="361"/>
      <c r="I235" s="69"/>
      <c r="J235" s="68"/>
      <c r="K235" s="69"/>
    </row>
    <row r="236" spans="1:11" ht="11.25" customHeight="1">
      <c r="A236" s="238">
        <v>0</v>
      </c>
      <c r="B236" s="14" t="s">
        <v>717</v>
      </c>
      <c r="C236" s="241" t="s">
        <v>991</v>
      </c>
      <c r="D236" s="155" t="s">
        <v>992</v>
      </c>
      <c r="E236" s="156" t="s">
        <v>952</v>
      </c>
      <c r="F236" s="156">
        <v>1</v>
      </c>
      <c r="G236" s="156">
        <v>100</v>
      </c>
      <c r="H236" s="157">
        <v>2.028</v>
      </c>
      <c r="I236" s="69">
        <f>H236*(1-Скидка_3M_EUR)</f>
        <v>2.028</v>
      </c>
      <c r="J236" s="68"/>
      <c r="K236" s="69">
        <f t="shared" si="15"/>
        <v>0</v>
      </c>
    </row>
    <row r="237" spans="1:11" ht="11.25" customHeight="1">
      <c r="A237" s="238">
        <v>0</v>
      </c>
      <c r="B237" s="14" t="s">
        <v>717</v>
      </c>
      <c r="C237" s="239" t="s">
        <v>993</v>
      </c>
      <c r="D237" s="149" t="s">
        <v>994</v>
      </c>
      <c r="E237" s="150" t="s">
        <v>952</v>
      </c>
      <c r="F237" s="150">
        <v>1</v>
      </c>
      <c r="G237" s="150">
        <v>100</v>
      </c>
      <c r="H237" s="151">
        <v>2.2799999999999998</v>
      </c>
      <c r="I237" s="69">
        <f>H237*(1-Скидка_3M_EUR)</f>
        <v>2.2799999999999998</v>
      </c>
      <c r="J237" s="68"/>
      <c r="K237" s="69">
        <f t="shared" si="15"/>
        <v>0</v>
      </c>
    </row>
    <row r="238" spans="1:11" ht="11.25" customHeight="1">
      <c r="A238" s="238"/>
      <c r="C238" s="239"/>
      <c r="D238" s="149"/>
      <c r="E238" s="150"/>
      <c r="F238" s="150"/>
      <c r="G238" s="150"/>
      <c r="H238" s="151"/>
      <c r="I238" s="69"/>
      <c r="J238" s="68"/>
      <c r="K238" s="69"/>
    </row>
    <row r="239" spans="1:11" ht="11.25" customHeight="1" thickBot="1">
      <c r="A239" s="238">
        <v>0</v>
      </c>
      <c r="B239" s="14" t="s">
        <v>717</v>
      </c>
      <c r="C239" s="240" t="s">
        <v>995</v>
      </c>
      <c r="D239" s="152" t="s">
        <v>996</v>
      </c>
      <c r="E239" s="153" t="s">
        <v>768</v>
      </c>
      <c r="F239" s="153">
        <v>1</v>
      </c>
      <c r="G239" s="153">
        <v>10</v>
      </c>
      <c r="H239" s="154">
        <v>17.72</v>
      </c>
      <c r="I239" s="69">
        <f>H239*(1-Скидка_3M_EUR)</f>
        <v>17.72</v>
      </c>
      <c r="J239" s="68"/>
      <c r="K239" s="69">
        <f t="shared" si="15"/>
        <v>0</v>
      </c>
    </row>
    <row r="240" spans="1:11" ht="11.25" customHeight="1" thickBot="1">
      <c r="A240" s="238"/>
      <c r="C240" s="360" t="s">
        <v>725</v>
      </c>
      <c r="D240" s="360"/>
      <c r="E240" s="360"/>
      <c r="F240" s="360"/>
      <c r="G240" s="360"/>
      <c r="H240" s="361"/>
      <c r="I240" s="69"/>
      <c r="J240" s="68"/>
      <c r="K240" s="69"/>
    </row>
    <row r="241" spans="1:11" ht="11.25" customHeight="1">
      <c r="A241" s="238">
        <v>0</v>
      </c>
      <c r="B241" s="14" t="s">
        <v>717</v>
      </c>
      <c r="C241" s="241" t="s">
        <v>997</v>
      </c>
      <c r="D241" s="155" t="s">
        <v>998</v>
      </c>
      <c r="E241" s="156" t="s">
        <v>952</v>
      </c>
      <c r="F241" s="156">
        <v>1</v>
      </c>
      <c r="G241" s="156">
        <v>10</v>
      </c>
      <c r="H241" s="157">
        <v>9.56</v>
      </c>
      <c r="I241" s="69">
        <f>H241*(1-Скидка_3M_EUR)</f>
        <v>9.56</v>
      </c>
      <c r="J241" s="68"/>
      <c r="K241" s="69">
        <f t="shared" si="15"/>
        <v>0</v>
      </c>
    </row>
    <row r="242" spans="1:11" ht="11.25" customHeight="1">
      <c r="A242" s="238">
        <v>0</v>
      </c>
      <c r="B242" s="14" t="s">
        <v>717</v>
      </c>
      <c r="C242" s="239" t="s">
        <v>999</v>
      </c>
      <c r="D242" s="149" t="s">
        <v>1000</v>
      </c>
      <c r="E242" s="150" t="s">
        <v>952</v>
      </c>
      <c r="F242" s="150">
        <v>1</v>
      </c>
      <c r="G242" s="150">
        <v>10</v>
      </c>
      <c r="H242" s="151">
        <v>9.56</v>
      </c>
      <c r="I242" s="69">
        <f>H242*(1-Скидка_3M_EUR)</f>
        <v>9.56</v>
      </c>
      <c r="J242" s="68"/>
      <c r="K242" s="69">
        <f t="shared" ref="K242:K281" si="20">I242*J242</f>
        <v>0</v>
      </c>
    </row>
    <row r="243" spans="1:11" ht="11.25" customHeight="1">
      <c r="A243" s="238">
        <v>0</v>
      </c>
      <c r="B243" s="14" t="s">
        <v>717</v>
      </c>
      <c r="C243" s="239" t="s">
        <v>1001</v>
      </c>
      <c r="D243" s="149" t="s">
        <v>1002</v>
      </c>
      <c r="E243" s="150" t="s">
        <v>952</v>
      </c>
      <c r="F243" s="150">
        <v>1</v>
      </c>
      <c r="G243" s="150">
        <v>10</v>
      </c>
      <c r="H243" s="151">
        <v>9.56</v>
      </c>
      <c r="I243" s="69">
        <f>H243*(1-Скидка_3M_EUR)</f>
        <v>9.56</v>
      </c>
      <c r="J243" s="68"/>
      <c r="K243" s="69">
        <f t="shared" si="20"/>
        <v>0</v>
      </c>
    </row>
    <row r="244" spans="1:11" ht="11.25" customHeight="1">
      <c r="A244" s="238">
        <v>0</v>
      </c>
      <c r="B244" s="14" t="s">
        <v>717</v>
      </c>
      <c r="C244" s="239" t="s">
        <v>1003</v>
      </c>
      <c r="D244" s="149" t="s">
        <v>1004</v>
      </c>
      <c r="E244" s="150" t="s">
        <v>952</v>
      </c>
      <c r="F244" s="150">
        <v>1</v>
      </c>
      <c r="G244" s="150">
        <v>10</v>
      </c>
      <c r="H244" s="151">
        <v>9.56</v>
      </c>
      <c r="I244" s="69">
        <f>H244*(1-Скидка_3M_EUR)</f>
        <v>9.56</v>
      </c>
      <c r="J244" s="68"/>
      <c r="K244" s="69">
        <f t="shared" si="20"/>
        <v>0</v>
      </c>
    </row>
    <row r="245" spans="1:11" ht="11.25" customHeight="1">
      <c r="A245" s="238"/>
      <c r="C245" s="239"/>
      <c r="D245" s="149"/>
      <c r="E245" s="150"/>
      <c r="F245" s="150"/>
      <c r="G245" s="150"/>
      <c r="H245" s="151"/>
      <c r="I245" s="69"/>
      <c r="J245" s="68"/>
      <c r="K245" s="69"/>
    </row>
    <row r="246" spans="1:11" ht="11.25" customHeight="1">
      <c r="A246" s="238">
        <v>0</v>
      </c>
      <c r="B246" s="14" t="s">
        <v>717</v>
      </c>
      <c r="C246" s="239">
        <v>65033</v>
      </c>
      <c r="D246" s="149" t="s">
        <v>1005</v>
      </c>
      <c r="E246" s="150" t="s">
        <v>952</v>
      </c>
      <c r="F246" s="150">
        <v>1</v>
      </c>
      <c r="G246" s="150">
        <v>10</v>
      </c>
      <c r="H246" s="151">
        <v>4.6900000000000004</v>
      </c>
      <c r="I246" s="69">
        <f>H246*(1-Скидка_3M_EUR)</f>
        <v>4.6900000000000004</v>
      </c>
      <c r="J246" s="68"/>
      <c r="K246" s="69">
        <f t="shared" si="20"/>
        <v>0</v>
      </c>
    </row>
    <row r="247" spans="1:11" ht="11.25" customHeight="1">
      <c r="A247" s="238">
        <v>0</v>
      </c>
      <c r="B247" s="14" t="s">
        <v>717</v>
      </c>
      <c r="C247" s="239">
        <v>65034</v>
      </c>
      <c r="D247" s="149" t="s">
        <v>1006</v>
      </c>
      <c r="E247" s="150" t="s">
        <v>952</v>
      </c>
      <c r="F247" s="150">
        <v>1</v>
      </c>
      <c r="G247" s="150">
        <v>10</v>
      </c>
      <c r="H247" s="151">
        <v>4.6900000000000004</v>
      </c>
      <c r="I247" s="69">
        <f>H247*(1-Скидка_3M_EUR)</f>
        <v>4.6900000000000004</v>
      </c>
      <c r="J247" s="68"/>
      <c r="K247" s="69">
        <f t="shared" si="20"/>
        <v>0</v>
      </c>
    </row>
    <row r="248" spans="1:11" ht="11.25" customHeight="1">
      <c r="A248" s="238">
        <v>0</v>
      </c>
      <c r="B248" s="14" t="s">
        <v>717</v>
      </c>
      <c r="C248" s="239">
        <v>65035</v>
      </c>
      <c r="D248" s="149" t="s">
        <v>1007</v>
      </c>
      <c r="E248" s="150" t="s">
        <v>952</v>
      </c>
      <c r="F248" s="150">
        <v>1</v>
      </c>
      <c r="G248" s="150">
        <v>10</v>
      </c>
      <c r="H248" s="151">
        <v>4.6900000000000004</v>
      </c>
      <c r="I248" s="69">
        <f>H248*(1-Скидка_3M_EUR)</f>
        <v>4.6900000000000004</v>
      </c>
      <c r="J248" s="68"/>
      <c r="K248" s="69">
        <f t="shared" si="20"/>
        <v>0</v>
      </c>
    </row>
    <row r="249" spans="1:11" ht="11.25" customHeight="1" thickBot="1">
      <c r="A249" s="238">
        <v>0</v>
      </c>
      <c r="B249" s="14" t="s">
        <v>717</v>
      </c>
      <c r="C249" s="240">
        <v>65036</v>
      </c>
      <c r="D249" s="152" t="s">
        <v>1008</v>
      </c>
      <c r="E249" s="153" t="s">
        <v>952</v>
      </c>
      <c r="F249" s="153">
        <v>1</v>
      </c>
      <c r="G249" s="153">
        <v>10</v>
      </c>
      <c r="H249" s="154">
        <v>4.6900000000000004</v>
      </c>
      <c r="I249" s="69">
        <f>H249*(1-Скидка_3M_EUR)</f>
        <v>4.6900000000000004</v>
      </c>
      <c r="J249" s="68"/>
      <c r="K249" s="69">
        <f t="shared" si="20"/>
        <v>0</v>
      </c>
    </row>
    <row r="250" spans="1:11" ht="11.25" customHeight="1" thickBot="1">
      <c r="A250" s="238"/>
      <c r="C250" s="360" t="s">
        <v>726</v>
      </c>
      <c r="D250" s="360"/>
      <c r="E250" s="360"/>
      <c r="F250" s="360"/>
      <c r="G250" s="360"/>
      <c r="H250" s="361"/>
      <c r="I250" s="69"/>
      <c r="J250" s="68"/>
      <c r="K250" s="69"/>
    </row>
    <row r="251" spans="1:11" ht="11.25" customHeight="1">
      <c r="A251" s="238">
        <v>0</v>
      </c>
      <c r="B251" s="14" t="s">
        <v>727</v>
      </c>
      <c r="C251" s="241" t="s">
        <v>1009</v>
      </c>
      <c r="D251" s="155" t="s">
        <v>1010</v>
      </c>
      <c r="E251" s="156" t="s">
        <v>952</v>
      </c>
      <c r="F251" s="156">
        <v>1</v>
      </c>
      <c r="G251" s="156">
        <v>30</v>
      </c>
      <c r="H251" s="157">
        <v>8.1959999999999997</v>
      </c>
      <c r="I251" s="69">
        <f t="shared" ref="I251:I258" si="21">H251*(1-Скидка_3M_EUR)</f>
        <v>8.1959999999999997</v>
      </c>
      <c r="J251" s="68"/>
      <c r="K251" s="69">
        <f t="shared" si="20"/>
        <v>0</v>
      </c>
    </row>
    <row r="252" spans="1:11" ht="11.25" customHeight="1">
      <c r="A252" s="238">
        <v>0</v>
      </c>
      <c r="B252" s="14" t="s">
        <v>727</v>
      </c>
      <c r="C252" s="239" t="s">
        <v>1011</v>
      </c>
      <c r="D252" s="149" t="s">
        <v>1012</v>
      </c>
      <c r="E252" s="150" t="s">
        <v>952</v>
      </c>
      <c r="F252" s="150">
        <v>1</v>
      </c>
      <c r="G252" s="150">
        <v>20</v>
      </c>
      <c r="H252" s="151">
        <v>13.739999999999998</v>
      </c>
      <c r="I252" s="69">
        <f t="shared" si="21"/>
        <v>13.739999999999998</v>
      </c>
      <c r="J252" s="68"/>
      <c r="K252" s="69">
        <f t="shared" si="20"/>
        <v>0</v>
      </c>
    </row>
    <row r="253" spans="1:11" ht="11.25" customHeight="1">
      <c r="A253" s="238">
        <v>0</v>
      </c>
      <c r="B253" s="14" t="s">
        <v>717</v>
      </c>
      <c r="C253" s="239" t="s">
        <v>3538</v>
      </c>
      <c r="D253" s="149" t="s">
        <v>1013</v>
      </c>
      <c r="E253" s="150" t="s">
        <v>952</v>
      </c>
      <c r="F253" s="150">
        <v>1</v>
      </c>
      <c r="G253" s="150">
        <v>10</v>
      </c>
      <c r="H253" s="151">
        <v>13.93</v>
      </c>
      <c r="I253" s="69">
        <f t="shared" si="21"/>
        <v>13.93</v>
      </c>
      <c r="J253" s="68"/>
      <c r="K253" s="69">
        <f t="shared" si="20"/>
        <v>0</v>
      </c>
    </row>
    <row r="254" spans="1:11" ht="11.25" customHeight="1">
      <c r="A254" s="238">
        <v>0</v>
      </c>
      <c r="B254" s="14" t="s">
        <v>717</v>
      </c>
      <c r="C254" s="239" t="s">
        <v>1014</v>
      </c>
      <c r="D254" s="149" t="s">
        <v>1015</v>
      </c>
      <c r="E254" s="150" t="s">
        <v>952</v>
      </c>
      <c r="F254" s="150">
        <v>1</v>
      </c>
      <c r="G254" s="150">
        <v>8</v>
      </c>
      <c r="H254" s="151">
        <v>17.64</v>
      </c>
      <c r="I254" s="69">
        <f t="shared" si="21"/>
        <v>17.64</v>
      </c>
      <c r="J254" s="68"/>
      <c r="K254" s="69">
        <f t="shared" si="20"/>
        <v>0</v>
      </c>
    </row>
    <row r="255" spans="1:11" ht="11.25" customHeight="1">
      <c r="A255" s="238">
        <v>0</v>
      </c>
      <c r="B255" s="14" t="s">
        <v>717</v>
      </c>
      <c r="C255" s="239" t="s">
        <v>1016</v>
      </c>
      <c r="D255" s="149" t="s">
        <v>1017</v>
      </c>
      <c r="E255" s="150" t="s">
        <v>952</v>
      </c>
      <c r="F255" s="150">
        <v>1</v>
      </c>
      <c r="G255" s="150">
        <v>10</v>
      </c>
      <c r="H255" s="151">
        <v>13.608000000000001</v>
      </c>
      <c r="I255" s="69">
        <f t="shared" si="21"/>
        <v>13.608000000000001</v>
      </c>
      <c r="J255" s="68"/>
      <c r="K255" s="69">
        <f t="shared" si="20"/>
        <v>0</v>
      </c>
    </row>
    <row r="256" spans="1:11" ht="11.25" customHeight="1">
      <c r="A256" s="238">
        <v>0</v>
      </c>
      <c r="B256" s="14" t="s">
        <v>717</v>
      </c>
      <c r="C256" s="239" t="s">
        <v>1018</v>
      </c>
      <c r="D256" s="149" t="s">
        <v>1019</v>
      </c>
      <c r="E256" s="150" t="s">
        <v>952</v>
      </c>
      <c r="F256" s="150">
        <v>1</v>
      </c>
      <c r="G256" s="150">
        <v>6</v>
      </c>
      <c r="H256" s="151">
        <v>22.560000000000002</v>
      </c>
      <c r="I256" s="69">
        <f t="shared" si="21"/>
        <v>22.560000000000002</v>
      </c>
      <c r="J256" s="68"/>
      <c r="K256" s="69">
        <f t="shared" si="20"/>
        <v>0</v>
      </c>
    </row>
    <row r="257" spans="1:11" ht="11.25" customHeight="1">
      <c r="A257" s="238">
        <v>0</v>
      </c>
      <c r="B257" s="14" t="s">
        <v>717</v>
      </c>
      <c r="C257" s="239" t="s">
        <v>1020</v>
      </c>
      <c r="D257" s="149" t="s">
        <v>1021</v>
      </c>
      <c r="E257" s="150" t="s">
        <v>952</v>
      </c>
      <c r="F257" s="150">
        <v>1</v>
      </c>
      <c r="G257" s="150">
        <v>10</v>
      </c>
      <c r="H257" s="151">
        <v>15.143999999999998</v>
      </c>
      <c r="I257" s="69">
        <f t="shared" si="21"/>
        <v>15.143999999999998</v>
      </c>
      <c r="J257" s="68"/>
      <c r="K257" s="69">
        <f t="shared" si="20"/>
        <v>0</v>
      </c>
    </row>
    <row r="258" spans="1:11" ht="11.25" customHeight="1" thickBot="1">
      <c r="A258" s="238">
        <v>0</v>
      </c>
      <c r="B258" s="14" t="s">
        <v>717</v>
      </c>
      <c r="C258" s="240" t="s">
        <v>1022</v>
      </c>
      <c r="D258" s="152" t="s">
        <v>1023</v>
      </c>
      <c r="E258" s="153" t="s">
        <v>952</v>
      </c>
      <c r="F258" s="153">
        <v>1</v>
      </c>
      <c r="G258" s="153">
        <v>10</v>
      </c>
      <c r="H258" s="154">
        <v>23.555999999999997</v>
      </c>
      <c r="I258" s="69">
        <f t="shared" si="21"/>
        <v>23.555999999999997</v>
      </c>
      <c r="J258" s="68"/>
      <c r="K258" s="69">
        <f t="shared" si="20"/>
        <v>0</v>
      </c>
    </row>
    <row r="259" spans="1:11" ht="11.25" customHeight="1" thickBot="1">
      <c r="A259" s="238"/>
      <c r="C259" s="360" t="s">
        <v>728</v>
      </c>
      <c r="D259" s="360"/>
      <c r="E259" s="360"/>
      <c r="F259" s="360"/>
      <c r="G259" s="360"/>
      <c r="H259" s="361"/>
      <c r="I259" s="69"/>
      <c r="J259" s="68"/>
      <c r="K259" s="69"/>
    </row>
    <row r="260" spans="1:11" ht="11.25" customHeight="1">
      <c r="A260" s="238">
        <v>0</v>
      </c>
      <c r="B260" s="14" t="s">
        <v>717</v>
      </c>
      <c r="C260" s="241" t="s">
        <v>1024</v>
      </c>
      <c r="D260" s="155" t="s">
        <v>1025</v>
      </c>
      <c r="E260" s="156" t="s">
        <v>952</v>
      </c>
      <c r="F260" s="156">
        <v>1</v>
      </c>
      <c r="G260" s="156">
        <v>30</v>
      </c>
      <c r="H260" s="157">
        <v>13.58</v>
      </c>
      <c r="I260" s="69">
        <f t="shared" ref="I260:I267" si="22">H260*(1-Скидка_3M_EUR)</f>
        <v>13.58</v>
      </c>
      <c r="J260" s="68"/>
      <c r="K260" s="69">
        <f t="shared" si="20"/>
        <v>0</v>
      </c>
    </row>
    <row r="261" spans="1:11" ht="11.25" customHeight="1">
      <c r="A261" s="238">
        <v>0</v>
      </c>
      <c r="B261" s="14" t="s">
        <v>717</v>
      </c>
      <c r="C261" s="239" t="s">
        <v>1026</v>
      </c>
      <c r="D261" s="149" t="s">
        <v>1027</v>
      </c>
      <c r="E261" s="150" t="s">
        <v>952</v>
      </c>
      <c r="F261" s="150">
        <v>1</v>
      </c>
      <c r="G261" s="150">
        <v>20</v>
      </c>
      <c r="H261" s="151">
        <v>12.228</v>
      </c>
      <c r="I261" s="69">
        <f t="shared" si="22"/>
        <v>12.228</v>
      </c>
      <c r="J261" s="68"/>
      <c r="K261" s="69">
        <f t="shared" si="20"/>
        <v>0</v>
      </c>
    </row>
    <row r="262" spans="1:11" ht="11.25" customHeight="1">
      <c r="A262" s="238">
        <v>0</v>
      </c>
      <c r="B262" s="14" t="s">
        <v>717</v>
      </c>
      <c r="C262" s="239" t="s">
        <v>1028</v>
      </c>
      <c r="D262" s="149" t="s">
        <v>1029</v>
      </c>
      <c r="E262" s="150" t="s">
        <v>952</v>
      </c>
      <c r="F262" s="150">
        <v>1</v>
      </c>
      <c r="G262" s="150">
        <v>10</v>
      </c>
      <c r="H262" s="151">
        <v>12.73</v>
      </c>
      <c r="I262" s="69">
        <f t="shared" si="22"/>
        <v>12.73</v>
      </c>
      <c r="J262" s="68"/>
      <c r="K262" s="69">
        <f t="shared" si="20"/>
        <v>0</v>
      </c>
    </row>
    <row r="263" spans="1:11" ht="11.25" customHeight="1">
      <c r="A263" s="238">
        <v>0</v>
      </c>
      <c r="B263" s="14" t="s">
        <v>717</v>
      </c>
      <c r="C263" s="239" t="s">
        <v>1030</v>
      </c>
      <c r="D263" s="149" t="s">
        <v>1031</v>
      </c>
      <c r="E263" s="150" t="s">
        <v>952</v>
      </c>
      <c r="F263" s="150">
        <v>1</v>
      </c>
      <c r="G263" s="150">
        <v>6</v>
      </c>
      <c r="H263" s="151">
        <v>21.14</v>
      </c>
      <c r="I263" s="69">
        <f t="shared" si="22"/>
        <v>21.14</v>
      </c>
      <c r="J263" s="68"/>
      <c r="K263" s="69">
        <f t="shared" si="20"/>
        <v>0</v>
      </c>
    </row>
    <row r="264" spans="1:11" ht="11.25" customHeight="1">
      <c r="A264" s="238">
        <v>0</v>
      </c>
      <c r="B264" s="14" t="s">
        <v>717</v>
      </c>
      <c r="C264" s="239" t="s">
        <v>1032</v>
      </c>
      <c r="D264" s="149" t="s">
        <v>1033</v>
      </c>
      <c r="E264" s="150" t="s">
        <v>952</v>
      </c>
      <c r="F264" s="150">
        <v>1</v>
      </c>
      <c r="G264" s="150">
        <v>10</v>
      </c>
      <c r="H264" s="151">
        <v>12.14</v>
      </c>
      <c r="I264" s="69">
        <f t="shared" si="22"/>
        <v>12.14</v>
      </c>
      <c r="J264" s="68"/>
      <c r="K264" s="69">
        <f t="shared" si="20"/>
        <v>0</v>
      </c>
    </row>
    <row r="265" spans="1:11" ht="11.25" customHeight="1">
      <c r="A265" s="238">
        <v>0</v>
      </c>
      <c r="B265" s="14" t="s">
        <v>717</v>
      </c>
      <c r="C265" s="239" t="s">
        <v>1034</v>
      </c>
      <c r="D265" s="149" t="s">
        <v>1035</v>
      </c>
      <c r="E265" s="150" t="s">
        <v>952</v>
      </c>
      <c r="F265" s="150">
        <v>1</v>
      </c>
      <c r="G265" s="150">
        <v>6</v>
      </c>
      <c r="H265" s="151">
        <v>17.34</v>
      </c>
      <c r="I265" s="69">
        <f t="shared" si="22"/>
        <v>17.34</v>
      </c>
      <c r="J265" s="68"/>
      <c r="K265" s="69">
        <f t="shared" si="20"/>
        <v>0</v>
      </c>
    </row>
    <row r="266" spans="1:11" ht="11.25" customHeight="1">
      <c r="A266" s="238">
        <v>0</v>
      </c>
      <c r="B266" s="14" t="s">
        <v>717</v>
      </c>
      <c r="C266" s="239" t="s">
        <v>1036</v>
      </c>
      <c r="D266" s="149" t="s">
        <v>1037</v>
      </c>
      <c r="E266" s="150" t="s">
        <v>952</v>
      </c>
      <c r="F266" s="150">
        <v>1</v>
      </c>
      <c r="G266" s="150">
        <v>10</v>
      </c>
      <c r="H266" s="151">
        <v>14.12</v>
      </c>
      <c r="I266" s="69">
        <f t="shared" si="22"/>
        <v>14.12</v>
      </c>
      <c r="J266" s="68"/>
      <c r="K266" s="69">
        <f t="shared" si="20"/>
        <v>0</v>
      </c>
    </row>
    <row r="267" spans="1:11" ht="11.25" customHeight="1" thickBot="1">
      <c r="A267" s="238">
        <v>0</v>
      </c>
      <c r="B267" s="14" t="s">
        <v>717</v>
      </c>
      <c r="C267" s="240" t="s">
        <v>1038</v>
      </c>
      <c r="D267" s="152" t="s">
        <v>1039</v>
      </c>
      <c r="E267" s="153" t="s">
        <v>952</v>
      </c>
      <c r="F267" s="153">
        <v>1</v>
      </c>
      <c r="G267" s="153">
        <v>10</v>
      </c>
      <c r="H267" s="154">
        <v>19.488</v>
      </c>
      <c r="I267" s="69">
        <f t="shared" si="22"/>
        <v>19.488</v>
      </c>
      <c r="J267" s="68"/>
      <c r="K267" s="69">
        <f t="shared" si="20"/>
        <v>0</v>
      </c>
    </row>
    <row r="268" spans="1:11" ht="11.25" customHeight="1" thickBot="1">
      <c r="A268" s="238"/>
      <c r="C268" s="360" t="s">
        <v>729</v>
      </c>
      <c r="D268" s="360"/>
      <c r="E268" s="360"/>
      <c r="F268" s="360"/>
      <c r="G268" s="360"/>
      <c r="H268" s="361"/>
      <c r="I268" s="69"/>
      <c r="J268" s="68"/>
      <c r="K268" s="69"/>
    </row>
    <row r="269" spans="1:11" ht="11.25" customHeight="1">
      <c r="A269" s="238">
        <v>0</v>
      </c>
      <c r="B269" s="14" t="s">
        <v>717</v>
      </c>
      <c r="C269" s="241" t="s">
        <v>1040</v>
      </c>
      <c r="D269" s="155" t="s">
        <v>1041</v>
      </c>
      <c r="E269" s="156" t="s">
        <v>952</v>
      </c>
      <c r="F269" s="156">
        <v>1</v>
      </c>
      <c r="G269" s="156">
        <v>50</v>
      </c>
      <c r="H269" s="157">
        <v>1.34</v>
      </c>
      <c r="I269" s="69">
        <f>H269*(1-Скидка_3M_EUR)</f>
        <v>1.34</v>
      </c>
      <c r="J269" s="68"/>
      <c r="K269" s="69">
        <f t="shared" si="20"/>
        <v>0</v>
      </c>
    </row>
    <row r="270" spans="1:11" ht="11.25" customHeight="1">
      <c r="A270" s="238">
        <v>0</v>
      </c>
      <c r="B270" s="14" t="s">
        <v>717</v>
      </c>
      <c r="C270" s="239" t="s">
        <v>1042</v>
      </c>
      <c r="D270" s="149" t="s">
        <v>1043</v>
      </c>
      <c r="E270" s="150" t="s">
        <v>952</v>
      </c>
      <c r="F270" s="150">
        <v>1</v>
      </c>
      <c r="G270" s="150">
        <v>50</v>
      </c>
      <c r="H270" s="151">
        <v>1.06</v>
      </c>
      <c r="I270" s="69">
        <f>H270*(1-Скидка_3M_EUR)</f>
        <v>1.06</v>
      </c>
      <c r="J270" s="68"/>
      <c r="K270" s="69">
        <f t="shared" si="20"/>
        <v>0</v>
      </c>
    </row>
    <row r="271" spans="1:11" ht="11.25" customHeight="1">
      <c r="A271" s="238">
        <v>0</v>
      </c>
      <c r="B271" s="14" t="s">
        <v>717</v>
      </c>
      <c r="C271" s="239" t="s">
        <v>1044</v>
      </c>
      <c r="D271" s="149" t="s">
        <v>1045</v>
      </c>
      <c r="E271" s="150" t="s">
        <v>952</v>
      </c>
      <c r="F271" s="150">
        <v>1</v>
      </c>
      <c r="G271" s="150">
        <v>50</v>
      </c>
      <c r="H271" s="151">
        <v>1.06</v>
      </c>
      <c r="I271" s="69">
        <f>H271*(1-Скидка_3M_EUR)</f>
        <v>1.06</v>
      </c>
      <c r="J271" s="68"/>
      <c r="K271" s="69">
        <f t="shared" si="20"/>
        <v>0</v>
      </c>
    </row>
    <row r="272" spans="1:11" ht="11.25" customHeight="1" thickBot="1">
      <c r="A272" s="238">
        <v>0</v>
      </c>
      <c r="B272" s="14" t="s">
        <v>717</v>
      </c>
      <c r="C272" s="240" t="s">
        <v>1046</v>
      </c>
      <c r="D272" s="152" t="s">
        <v>1047</v>
      </c>
      <c r="E272" s="153" t="s">
        <v>952</v>
      </c>
      <c r="F272" s="153">
        <v>1</v>
      </c>
      <c r="G272" s="153">
        <v>50</v>
      </c>
      <c r="H272" s="154">
        <v>0.91</v>
      </c>
      <c r="I272" s="69">
        <f>H272*(1-Скидка_3M_EUR)</f>
        <v>0.91</v>
      </c>
      <c r="J272" s="68"/>
      <c r="K272" s="69">
        <f t="shared" si="20"/>
        <v>0</v>
      </c>
    </row>
    <row r="273" spans="1:11" ht="11.25" customHeight="1" thickBot="1">
      <c r="A273" s="238"/>
      <c r="C273" s="360" t="s">
        <v>730</v>
      </c>
      <c r="D273" s="360"/>
      <c r="E273" s="360"/>
      <c r="F273" s="360"/>
      <c r="G273" s="360"/>
      <c r="H273" s="361"/>
      <c r="I273" s="69"/>
      <c r="J273" s="68"/>
      <c r="K273" s="69"/>
    </row>
    <row r="274" spans="1:11" ht="11.25" customHeight="1">
      <c r="A274" s="238">
        <v>0</v>
      </c>
      <c r="B274" s="14" t="s">
        <v>717</v>
      </c>
      <c r="C274" s="241" t="s">
        <v>1048</v>
      </c>
      <c r="D274" s="155" t="s">
        <v>1049</v>
      </c>
      <c r="E274" s="156" t="s">
        <v>952</v>
      </c>
      <c r="F274" s="156">
        <v>10</v>
      </c>
      <c r="G274" s="156">
        <v>4</v>
      </c>
      <c r="H274" s="157">
        <v>12.46</v>
      </c>
      <c r="I274" s="69">
        <f>H274*(1-Скидка_3M_EUR)</f>
        <v>12.46</v>
      </c>
      <c r="J274" s="68"/>
      <c r="K274" s="69">
        <f t="shared" si="20"/>
        <v>0</v>
      </c>
    </row>
    <row r="275" spans="1:11" ht="11.25" customHeight="1">
      <c r="A275" s="238">
        <v>0</v>
      </c>
      <c r="B275" s="14" t="s">
        <v>717</v>
      </c>
      <c r="C275" s="239" t="s">
        <v>1050</v>
      </c>
      <c r="D275" s="149" t="s">
        <v>1051</v>
      </c>
      <c r="E275" s="150" t="s">
        <v>952</v>
      </c>
      <c r="F275" s="150">
        <v>10</v>
      </c>
      <c r="G275" s="150">
        <v>4</v>
      </c>
      <c r="H275" s="151">
        <v>12.46</v>
      </c>
      <c r="I275" s="69">
        <f>H275*(1-Скидка_3M_EUR)</f>
        <v>12.46</v>
      </c>
      <c r="J275" s="68"/>
      <c r="K275" s="69">
        <f t="shared" si="20"/>
        <v>0</v>
      </c>
    </row>
    <row r="276" spans="1:11" ht="11.25" customHeight="1">
      <c r="A276" s="238">
        <v>0</v>
      </c>
      <c r="B276" s="14" t="s">
        <v>717</v>
      </c>
      <c r="C276" s="239" t="s">
        <v>1052</v>
      </c>
      <c r="D276" s="149" t="s">
        <v>1053</v>
      </c>
      <c r="E276" s="150" t="s">
        <v>952</v>
      </c>
      <c r="F276" s="150">
        <v>10</v>
      </c>
      <c r="G276" s="150">
        <v>4</v>
      </c>
      <c r="H276" s="151">
        <v>12.46</v>
      </c>
      <c r="I276" s="69">
        <f>H276*(1-Скидка_3M_EUR)</f>
        <v>12.46</v>
      </c>
      <c r="J276" s="68"/>
      <c r="K276" s="69">
        <f t="shared" si="20"/>
        <v>0</v>
      </c>
    </row>
    <row r="277" spans="1:11" ht="11.25" customHeight="1">
      <c r="A277" s="238">
        <v>0</v>
      </c>
      <c r="B277" s="14" t="s">
        <v>717</v>
      </c>
      <c r="C277" s="239" t="s">
        <v>1054</v>
      </c>
      <c r="D277" s="149" t="s">
        <v>1055</v>
      </c>
      <c r="E277" s="150" t="s">
        <v>952</v>
      </c>
      <c r="F277" s="150">
        <v>1</v>
      </c>
      <c r="G277" s="150">
        <v>20</v>
      </c>
      <c r="H277" s="151">
        <v>18.552</v>
      </c>
      <c r="I277" s="69">
        <f>H277*(1-Скидка_3M_EUR)</f>
        <v>18.552</v>
      </c>
      <c r="J277" s="68"/>
      <c r="K277" s="69">
        <f t="shared" si="20"/>
        <v>0</v>
      </c>
    </row>
    <row r="278" spans="1:11" ht="11.25" customHeight="1" thickBot="1">
      <c r="A278" s="238">
        <v>0</v>
      </c>
      <c r="B278" s="14" t="s">
        <v>717</v>
      </c>
      <c r="C278" s="240" t="s">
        <v>1056</v>
      </c>
      <c r="D278" s="152" t="s">
        <v>1057</v>
      </c>
      <c r="E278" s="153" t="s">
        <v>952</v>
      </c>
      <c r="F278" s="153">
        <v>1</v>
      </c>
      <c r="G278" s="153">
        <v>40</v>
      </c>
      <c r="H278" s="154">
        <v>18.12</v>
      </c>
      <c r="I278" s="69">
        <f>H278*(1-Скидка_3M_EUR)</f>
        <v>18.12</v>
      </c>
      <c r="J278" s="68"/>
      <c r="K278" s="69">
        <f t="shared" si="20"/>
        <v>0</v>
      </c>
    </row>
    <row r="279" spans="1:11" ht="11.25" customHeight="1" thickBot="1">
      <c r="A279" s="238"/>
      <c r="C279" s="360" t="s">
        <v>731</v>
      </c>
      <c r="D279" s="360"/>
      <c r="E279" s="360"/>
      <c r="F279" s="360"/>
      <c r="G279" s="360"/>
      <c r="H279" s="361"/>
      <c r="I279" s="69"/>
      <c r="J279" s="68"/>
      <c r="K279" s="69"/>
    </row>
    <row r="280" spans="1:11" ht="11.25" customHeight="1">
      <c r="A280" s="238">
        <v>0</v>
      </c>
      <c r="B280" s="14" t="s">
        <v>717</v>
      </c>
      <c r="C280" s="239" t="s">
        <v>1058</v>
      </c>
      <c r="D280" s="149" t="s">
        <v>1059</v>
      </c>
      <c r="E280" s="150" t="s">
        <v>952</v>
      </c>
      <c r="F280" s="150">
        <v>1</v>
      </c>
      <c r="G280" s="150">
        <v>60</v>
      </c>
      <c r="H280" s="151">
        <v>2.5</v>
      </c>
      <c r="I280" s="69">
        <f>H280*(1-Скидка_3M_EUR)</f>
        <v>2.5</v>
      </c>
      <c r="J280" s="68"/>
      <c r="K280" s="69">
        <f t="shared" si="20"/>
        <v>0</v>
      </c>
    </row>
    <row r="281" spans="1:11" ht="11.25" customHeight="1" thickBot="1">
      <c r="A281" s="238">
        <v>0</v>
      </c>
      <c r="B281" s="14" t="s">
        <v>717</v>
      </c>
      <c r="C281" s="240" t="s">
        <v>1060</v>
      </c>
      <c r="D281" s="152" t="s">
        <v>1061</v>
      </c>
      <c r="E281" s="153" t="s">
        <v>952</v>
      </c>
      <c r="F281" s="153">
        <v>1</v>
      </c>
      <c r="G281" s="153">
        <v>40</v>
      </c>
      <c r="H281" s="154">
        <v>10.66</v>
      </c>
      <c r="I281" s="69">
        <f>H281*(1-Скидка_3M_EUR)</f>
        <v>10.66</v>
      </c>
      <c r="J281" s="68"/>
      <c r="K281" s="69">
        <f t="shared" si="20"/>
        <v>0</v>
      </c>
    </row>
    <row r="282" spans="1:11" ht="11.25" customHeight="1" thickBot="1">
      <c r="A282" s="238"/>
      <c r="C282" s="360" t="s">
        <v>732</v>
      </c>
      <c r="D282" s="360"/>
      <c r="E282" s="360"/>
      <c r="F282" s="360"/>
      <c r="G282" s="360"/>
      <c r="H282" s="361"/>
      <c r="I282" s="69"/>
      <c r="J282" s="68"/>
      <c r="K282" s="69"/>
    </row>
    <row r="283" spans="1:11" ht="11.25" customHeight="1">
      <c r="A283" s="238">
        <v>0</v>
      </c>
      <c r="B283" s="14" t="s">
        <v>717</v>
      </c>
      <c r="C283" s="241" t="s">
        <v>3002</v>
      </c>
      <c r="D283" s="155" t="s">
        <v>1062</v>
      </c>
      <c r="E283" s="156" t="s">
        <v>1063</v>
      </c>
      <c r="F283" s="156">
        <v>1</v>
      </c>
      <c r="G283" s="156">
        <v>1</v>
      </c>
      <c r="H283" s="157">
        <v>1.82</v>
      </c>
      <c r="I283" s="69">
        <f>H283*(1-Скидка_3M_EUR)</f>
        <v>1.82</v>
      </c>
      <c r="J283" s="68"/>
      <c r="K283" s="69">
        <f t="shared" ref="K283:K350" si="23">I283*J283</f>
        <v>0</v>
      </c>
    </row>
    <row r="284" spans="1:11" ht="11.25" customHeight="1">
      <c r="A284" s="238">
        <v>0</v>
      </c>
      <c r="B284" s="14" t="s">
        <v>717</v>
      </c>
      <c r="C284" s="239" t="s">
        <v>3317</v>
      </c>
      <c r="D284" s="149" t="s">
        <v>1064</v>
      </c>
      <c r="E284" s="150" t="s">
        <v>1063</v>
      </c>
      <c r="F284" s="150">
        <v>1</v>
      </c>
      <c r="G284" s="150">
        <v>1</v>
      </c>
      <c r="H284" s="151">
        <v>1.82</v>
      </c>
      <c r="I284" s="69">
        <f>H284*(1-Скидка_3M_EUR)</f>
        <v>1.82</v>
      </c>
      <c r="J284" s="68"/>
      <c r="K284" s="69">
        <f t="shared" si="23"/>
        <v>0</v>
      </c>
    </row>
    <row r="285" spans="1:11" ht="11.25" customHeight="1">
      <c r="A285" s="238">
        <v>0</v>
      </c>
      <c r="B285" s="14" t="s">
        <v>717</v>
      </c>
      <c r="C285" s="239" t="s">
        <v>1065</v>
      </c>
      <c r="D285" s="149" t="s">
        <v>1066</v>
      </c>
      <c r="E285" s="150" t="s">
        <v>1063</v>
      </c>
      <c r="F285" s="150">
        <v>1</v>
      </c>
      <c r="G285" s="150">
        <v>1</v>
      </c>
      <c r="H285" s="151">
        <v>1.82</v>
      </c>
      <c r="I285" s="69">
        <f>H285*(1-Скидка_3M_EUR)</f>
        <v>1.82</v>
      </c>
      <c r="J285" s="68"/>
      <c r="K285" s="69">
        <f t="shared" si="23"/>
        <v>0</v>
      </c>
    </row>
    <row r="286" spans="1:11" ht="11.25" customHeight="1" thickBot="1">
      <c r="A286" s="238">
        <v>0</v>
      </c>
      <c r="B286" s="14" t="s">
        <v>717</v>
      </c>
      <c r="C286" s="240" t="s">
        <v>1067</v>
      </c>
      <c r="D286" s="152" t="s">
        <v>1068</v>
      </c>
      <c r="E286" s="153" t="s">
        <v>1063</v>
      </c>
      <c r="F286" s="153">
        <v>1</v>
      </c>
      <c r="G286" s="153">
        <v>1</v>
      </c>
      <c r="H286" s="154">
        <v>1.82</v>
      </c>
      <c r="I286" s="69">
        <f>H286*(1-Скидка_3M_EUR)</f>
        <v>1.82</v>
      </c>
      <c r="J286" s="68"/>
      <c r="K286" s="69">
        <f t="shared" si="23"/>
        <v>0</v>
      </c>
    </row>
    <row r="287" spans="1:11" ht="11.25" customHeight="1" thickBot="1">
      <c r="A287" s="238"/>
      <c r="C287" s="360" t="s">
        <v>733</v>
      </c>
      <c r="D287" s="360"/>
      <c r="E287" s="360"/>
      <c r="F287" s="360"/>
      <c r="G287" s="360"/>
      <c r="H287" s="361"/>
      <c r="I287" s="69"/>
      <c r="J287" s="68"/>
      <c r="K287" s="69"/>
    </row>
    <row r="288" spans="1:11" ht="11.25" customHeight="1">
      <c r="A288" s="238">
        <v>0</v>
      </c>
      <c r="B288" s="14" t="s">
        <v>717</v>
      </c>
      <c r="C288" s="241">
        <v>60630</v>
      </c>
      <c r="D288" s="155" t="s">
        <v>1069</v>
      </c>
      <c r="E288" s="156" t="s">
        <v>1070</v>
      </c>
      <c r="F288" s="156">
        <v>1</v>
      </c>
      <c r="G288" s="156">
        <v>1</v>
      </c>
      <c r="H288" s="157">
        <v>60.324000000000005</v>
      </c>
      <c r="I288" s="69">
        <f>H288*(1-Скидка_3M_EUR)</f>
        <v>60.324000000000005</v>
      </c>
      <c r="J288" s="68"/>
      <c r="K288" s="69">
        <f t="shared" si="23"/>
        <v>0</v>
      </c>
    </row>
    <row r="289" spans="1:11" ht="11.25" customHeight="1" thickBot="1">
      <c r="A289" s="238">
        <v>0</v>
      </c>
      <c r="B289" s="14" t="s">
        <v>717</v>
      </c>
      <c r="C289" s="240">
        <v>60637</v>
      </c>
      <c r="D289" s="152" t="s">
        <v>1071</v>
      </c>
      <c r="E289" s="153" t="s">
        <v>1070</v>
      </c>
      <c r="F289" s="153">
        <v>1</v>
      </c>
      <c r="G289" s="153">
        <v>1</v>
      </c>
      <c r="H289" s="154">
        <v>97.151999999999987</v>
      </c>
      <c r="I289" s="69">
        <f>H289*(1-Скидка_3M_EUR)</f>
        <v>97.151999999999987</v>
      </c>
      <c r="J289" s="68"/>
      <c r="K289" s="69">
        <f t="shared" si="23"/>
        <v>0</v>
      </c>
    </row>
    <row r="290" spans="1:11" ht="11.25" customHeight="1" thickBot="1">
      <c r="A290" s="238"/>
      <c r="C290" s="360" t="s">
        <v>1072</v>
      </c>
      <c r="D290" s="360"/>
      <c r="E290" s="360"/>
      <c r="F290" s="360"/>
      <c r="G290" s="360"/>
      <c r="H290" s="361"/>
      <c r="I290" s="69"/>
      <c r="J290" s="68"/>
      <c r="K290" s="69"/>
    </row>
    <row r="291" spans="1:11" ht="11.25" customHeight="1">
      <c r="A291" s="238">
        <v>0</v>
      </c>
      <c r="B291" s="14" t="s">
        <v>713</v>
      </c>
      <c r="C291" s="239" t="s">
        <v>1073</v>
      </c>
      <c r="D291" s="149" t="s">
        <v>1074</v>
      </c>
      <c r="E291" s="150" t="s">
        <v>1075</v>
      </c>
      <c r="F291" s="150">
        <v>1</v>
      </c>
      <c r="G291" s="150">
        <v>10</v>
      </c>
      <c r="H291" s="151">
        <v>24.91</v>
      </c>
      <c r="I291" s="69">
        <f>H291*(1-Скидка_3M_EUR)</f>
        <v>24.91</v>
      </c>
      <c r="J291" s="68"/>
      <c r="K291" s="69">
        <f t="shared" si="23"/>
        <v>0</v>
      </c>
    </row>
    <row r="292" spans="1:11" ht="11.25" customHeight="1">
      <c r="A292" s="238">
        <v>0</v>
      </c>
      <c r="B292" s="14" t="s">
        <v>713</v>
      </c>
      <c r="C292" s="239" t="s">
        <v>1076</v>
      </c>
      <c r="D292" s="149" t="s">
        <v>1077</v>
      </c>
      <c r="E292" s="150" t="s">
        <v>1075</v>
      </c>
      <c r="F292" s="150">
        <v>1</v>
      </c>
      <c r="G292" s="150">
        <v>10</v>
      </c>
      <c r="H292" s="151">
        <v>24.91</v>
      </c>
      <c r="I292" s="69">
        <f>H292*(1-Скидка_3M_EUR)</f>
        <v>24.91</v>
      </c>
      <c r="J292" s="68"/>
      <c r="K292" s="69">
        <f t="shared" si="23"/>
        <v>0</v>
      </c>
    </row>
    <row r="293" spans="1:11" ht="11.25" customHeight="1" thickBot="1">
      <c r="A293" s="238">
        <v>0</v>
      </c>
      <c r="B293" s="14" t="s">
        <v>713</v>
      </c>
      <c r="C293" s="240" t="s">
        <v>1078</v>
      </c>
      <c r="D293" s="152" t="s">
        <v>1079</v>
      </c>
      <c r="E293" s="153" t="s">
        <v>957</v>
      </c>
      <c r="F293" s="153">
        <v>5</v>
      </c>
      <c r="G293" s="153">
        <v>1</v>
      </c>
      <c r="H293" s="154">
        <v>9.02</v>
      </c>
      <c r="I293" s="69">
        <f>H293*(1-Скидка_3M_EUR)</f>
        <v>9.02</v>
      </c>
      <c r="J293" s="68"/>
      <c r="K293" s="69">
        <f t="shared" si="23"/>
        <v>0</v>
      </c>
    </row>
    <row r="294" spans="1:11" ht="11.25" customHeight="1" thickBot="1">
      <c r="A294" s="238"/>
      <c r="C294" s="360" t="s">
        <v>734</v>
      </c>
      <c r="D294" s="360"/>
      <c r="E294" s="360"/>
      <c r="F294" s="360"/>
      <c r="G294" s="360"/>
      <c r="H294" s="361"/>
      <c r="I294" s="69"/>
      <c r="J294" s="68"/>
      <c r="K294" s="69"/>
    </row>
    <row r="295" spans="1:11" ht="11.25" customHeight="1">
      <c r="A295" s="238">
        <v>0</v>
      </c>
      <c r="B295" s="14" t="s">
        <v>717</v>
      </c>
      <c r="C295" s="241" t="s">
        <v>1080</v>
      </c>
      <c r="D295" s="155" t="s">
        <v>1081</v>
      </c>
      <c r="E295" s="156" t="s">
        <v>957</v>
      </c>
      <c r="F295" s="156">
        <v>1</v>
      </c>
      <c r="G295" s="156">
        <v>5</v>
      </c>
      <c r="H295" s="157">
        <v>17.399999999999999</v>
      </c>
      <c r="I295" s="69">
        <f>H295*(1-Скидка_3M_EUR)</f>
        <v>17.399999999999999</v>
      </c>
      <c r="J295" s="68"/>
      <c r="K295" s="69">
        <f t="shared" si="23"/>
        <v>0</v>
      </c>
    </row>
    <row r="296" spans="1:11" ht="11.25" customHeight="1">
      <c r="A296" s="238">
        <v>0</v>
      </c>
      <c r="B296" s="14" t="s">
        <v>714</v>
      </c>
      <c r="C296" s="239" t="s">
        <v>1082</v>
      </c>
      <c r="D296" s="149" t="s">
        <v>1083</v>
      </c>
      <c r="E296" s="150" t="s">
        <v>957</v>
      </c>
      <c r="F296" s="150">
        <v>1</v>
      </c>
      <c r="G296" s="150">
        <v>10</v>
      </c>
      <c r="H296" s="151">
        <v>19.899999999999999</v>
      </c>
      <c r="I296" s="69">
        <f>H296*(1-Скидка_3M_EUR)</f>
        <v>19.899999999999999</v>
      </c>
      <c r="J296" s="68"/>
      <c r="K296" s="69">
        <f t="shared" si="23"/>
        <v>0</v>
      </c>
    </row>
    <row r="297" spans="1:11" ht="11.25" customHeight="1">
      <c r="A297" s="238">
        <v>0</v>
      </c>
      <c r="B297" s="14" t="s">
        <v>720</v>
      </c>
      <c r="C297" s="239" t="s">
        <v>1084</v>
      </c>
      <c r="D297" s="149" t="s">
        <v>1085</v>
      </c>
      <c r="E297" s="150" t="s">
        <v>957</v>
      </c>
      <c r="F297" s="150">
        <v>1</v>
      </c>
      <c r="G297" s="150">
        <v>5</v>
      </c>
      <c r="H297" s="151">
        <v>26.68</v>
      </c>
      <c r="I297" s="69">
        <f>H297*(1-Скидка_3M_EUR)</f>
        <v>26.68</v>
      </c>
      <c r="J297" s="68"/>
      <c r="K297" s="69">
        <f t="shared" si="23"/>
        <v>0</v>
      </c>
    </row>
    <row r="298" spans="1:11" ht="11.25" customHeight="1">
      <c r="A298" s="238">
        <v>0</v>
      </c>
      <c r="B298" s="14" t="s">
        <v>720</v>
      </c>
      <c r="C298" s="239" t="s">
        <v>1086</v>
      </c>
      <c r="D298" s="149" t="s">
        <v>1087</v>
      </c>
      <c r="E298" s="150" t="s">
        <v>957</v>
      </c>
      <c r="F298" s="150">
        <v>1</v>
      </c>
      <c r="G298" s="150">
        <v>10</v>
      </c>
      <c r="H298" s="151">
        <v>13.884</v>
      </c>
      <c r="I298" s="69">
        <f>H298*(1-Скидка_3M_EUR)</f>
        <v>13.884</v>
      </c>
      <c r="J298" s="68"/>
      <c r="K298" s="69">
        <f t="shared" si="23"/>
        <v>0</v>
      </c>
    </row>
    <row r="299" spans="1:11" ht="11.25" customHeight="1" thickBot="1">
      <c r="A299" s="238">
        <v>0</v>
      </c>
      <c r="B299" s="14" t="s">
        <v>720</v>
      </c>
      <c r="C299" s="240" t="s">
        <v>1088</v>
      </c>
      <c r="D299" s="152" t="s">
        <v>1089</v>
      </c>
      <c r="E299" s="153" t="s">
        <v>957</v>
      </c>
      <c r="F299" s="153">
        <v>1</v>
      </c>
      <c r="G299" s="153">
        <v>5</v>
      </c>
      <c r="H299" s="154">
        <v>28.63</v>
      </c>
      <c r="I299" s="69">
        <f>H299*(1-Скидка_3M_EUR)</f>
        <v>28.63</v>
      </c>
      <c r="J299" s="68"/>
      <c r="K299" s="69">
        <f t="shared" si="23"/>
        <v>0</v>
      </c>
    </row>
    <row r="300" spans="1:11" ht="11.25" customHeight="1" thickBot="1">
      <c r="A300" s="238"/>
      <c r="C300" s="360" t="s">
        <v>735</v>
      </c>
      <c r="D300" s="360"/>
      <c r="E300" s="360"/>
      <c r="F300" s="360"/>
      <c r="G300" s="360"/>
      <c r="H300" s="361"/>
      <c r="I300" s="69"/>
      <c r="J300" s="68"/>
      <c r="K300" s="69"/>
    </row>
    <row r="301" spans="1:11" ht="11.25" customHeight="1">
      <c r="A301" s="238">
        <v>0</v>
      </c>
      <c r="B301" s="14" t="s">
        <v>717</v>
      </c>
      <c r="C301" s="241">
        <v>68009</v>
      </c>
      <c r="D301" s="155" t="s">
        <v>1090</v>
      </c>
      <c r="E301" s="156" t="s">
        <v>952</v>
      </c>
      <c r="F301" s="156">
        <v>1</v>
      </c>
      <c r="G301" s="156">
        <v>50</v>
      </c>
      <c r="H301" s="157">
        <v>1.3320000000000001</v>
      </c>
      <c r="I301" s="69">
        <f>H301*(1-Скидка_3M_EUR)</f>
        <v>1.3320000000000001</v>
      </c>
      <c r="J301" s="68"/>
      <c r="K301" s="69">
        <f t="shared" si="23"/>
        <v>0</v>
      </c>
    </row>
    <row r="302" spans="1:11" ht="11.25" customHeight="1">
      <c r="A302" s="238">
        <v>0</v>
      </c>
      <c r="B302" s="14" t="s">
        <v>717</v>
      </c>
      <c r="C302" s="239">
        <v>68011</v>
      </c>
      <c r="D302" s="149" t="s">
        <v>1091</v>
      </c>
      <c r="E302" s="150" t="s">
        <v>952</v>
      </c>
      <c r="F302" s="150">
        <v>1</v>
      </c>
      <c r="G302" s="150">
        <v>50</v>
      </c>
      <c r="H302" s="151">
        <v>1.4279999999999999</v>
      </c>
      <c r="I302" s="69">
        <f>H302*(1-Скидка_3M_EUR)</f>
        <v>1.4279999999999999</v>
      </c>
      <c r="J302" s="68"/>
      <c r="K302" s="69">
        <f t="shared" si="23"/>
        <v>0</v>
      </c>
    </row>
    <row r="303" spans="1:11" ht="11.25" customHeight="1">
      <c r="A303" s="238">
        <v>0</v>
      </c>
      <c r="B303" s="14" t="s">
        <v>717</v>
      </c>
      <c r="C303" s="239">
        <v>68013</v>
      </c>
      <c r="D303" s="149" t="s">
        <v>1092</v>
      </c>
      <c r="E303" s="150" t="s">
        <v>952</v>
      </c>
      <c r="F303" s="150">
        <v>1</v>
      </c>
      <c r="G303" s="150">
        <v>50</v>
      </c>
      <c r="H303" s="151">
        <v>2.1240000000000001</v>
      </c>
      <c r="I303" s="69">
        <f>H303*(1-Скидка_3M_EUR)</f>
        <v>2.1240000000000001</v>
      </c>
      <c r="J303" s="68"/>
      <c r="K303" s="69">
        <f t="shared" si="23"/>
        <v>0</v>
      </c>
    </row>
    <row r="304" spans="1:11" ht="11.25" customHeight="1">
      <c r="A304" s="238"/>
      <c r="C304" s="239"/>
      <c r="D304" s="149"/>
      <c r="E304" s="150"/>
      <c r="F304" s="150"/>
      <c r="G304" s="150"/>
      <c r="H304" s="151"/>
      <c r="I304" s="69"/>
      <c r="J304" s="68"/>
      <c r="K304" s="69"/>
    </row>
    <row r="305" spans="1:11" ht="10.9" customHeight="1">
      <c r="A305" s="238">
        <v>0</v>
      </c>
      <c r="B305" s="14" t="s">
        <v>717</v>
      </c>
      <c r="C305" s="239">
        <v>68008</v>
      </c>
      <c r="D305" s="149" t="s">
        <v>1093</v>
      </c>
      <c r="E305" s="150" t="s">
        <v>952</v>
      </c>
      <c r="F305" s="150">
        <v>1</v>
      </c>
      <c r="G305" s="150">
        <v>200</v>
      </c>
      <c r="H305" s="151">
        <v>1.284</v>
      </c>
      <c r="I305" s="69">
        <f>H305*(1-Скидка_3M_EUR)</f>
        <v>1.284</v>
      </c>
      <c r="J305" s="68"/>
      <c r="K305" s="69">
        <f t="shared" si="23"/>
        <v>0</v>
      </c>
    </row>
    <row r="306" spans="1:11" ht="10.9" customHeight="1">
      <c r="A306" s="238">
        <v>0</v>
      </c>
      <c r="B306" s="14" t="s">
        <v>717</v>
      </c>
      <c r="C306" s="239">
        <v>68010</v>
      </c>
      <c r="D306" s="149" t="s">
        <v>1094</v>
      </c>
      <c r="E306" s="150" t="s">
        <v>952</v>
      </c>
      <c r="F306" s="150">
        <v>1</v>
      </c>
      <c r="G306" s="150">
        <v>200</v>
      </c>
      <c r="H306" s="151">
        <v>1.3919999999999999</v>
      </c>
      <c r="I306" s="69">
        <f>H306*(1-Скидка_3M_EUR)</f>
        <v>1.3919999999999999</v>
      </c>
      <c r="J306" s="68"/>
      <c r="K306" s="69">
        <f t="shared" si="23"/>
        <v>0</v>
      </c>
    </row>
    <row r="307" spans="1:11" ht="10.9" customHeight="1">
      <c r="A307" s="238">
        <v>0</v>
      </c>
      <c r="B307" s="14" t="s">
        <v>717</v>
      </c>
      <c r="C307" s="240">
        <v>68012</v>
      </c>
      <c r="D307" s="152" t="s">
        <v>1095</v>
      </c>
      <c r="E307" s="153" t="s">
        <v>952</v>
      </c>
      <c r="F307" s="153">
        <v>1</v>
      </c>
      <c r="G307" s="153">
        <v>200</v>
      </c>
      <c r="H307" s="154">
        <v>2.0640000000000001</v>
      </c>
      <c r="I307" s="69">
        <f>H307*(1-Скидка_3M_EUR)</f>
        <v>2.0640000000000001</v>
      </c>
      <c r="J307" s="68"/>
      <c r="K307" s="69">
        <f t="shared" si="23"/>
        <v>0</v>
      </c>
    </row>
    <row r="308" spans="1:11" ht="11.25" customHeight="1">
      <c r="A308" s="238"/>
      <c r="C308" s="135"/>
      <c r="D308" s="135"/>
      <c r="E308" s="135"/>
      <c r="F308" s="135"/>
      <c r="G308" s="135"/>
      <c r="H308" s="135"/>
      <c r="I308" s="69"/>
      <c r="J308" s="68"/>
      <c r="K308" s="69"/>
    </row>
    <row r="309" spans="1:11" ht="11.25" customHeight="1">
      <c r="A309" s="238">
        <v>0</v>
      </c>
      <c r="B309" s="14" t="s">
        <v>713</v>
      </c>
      <c r="C309" s="241" t="s">
        <v>1096</v>
      </c>
      <c r="D309" s="155" t="s">
        <v>1097</v>
      </c>
      <c r="E309" s="156" t="s">
        <v>952</v>
      </c>
      <c r="F309" s="156">
        <v>5</v>
      </c>
      <c r="G309" s="156">
        <v>10</v>
      </c>
      <c r="H309" s="157">
        <v>3.5640000000000001</v>
      </c>
      <c r="I309" s="69">
        <f>H309*(1-Скидка_3M_EUR)</f>
        <v>3.5640000000000001</v>
      </c>
      <c r="J309" s="68"/>
      <c r="K309" s="69">
        <f t="shared" si="23"/>
        <v>0</v>
      </c>
    </row>
    <row r="310" spans="1:11" ht="11.25" customHeight="1">
      <c r="A310" s="238">
        <v>0</v>
      </c>
      <c r="B310" s="14" t="s">
        <v>713</v>
      </c>
      <c r="C310" s="239" t="s">
        <v>1098</v>
      </c>
      <c r="D310" s="149" t="s">
        <v>1099</v>
      </c>
      <c r="E310" s="150" t="s">
        <v>952</v>
      </c>
      <c r="F310" s="150">
        <v>5</v>
      </c>
      <c r="G310" s="150">
        <v>10</v>
      </c>
      <c r="H310" s="151">
        <v>5.7480000000000002</v>
      </c>
      <c r="I310" s="69">
        <f>H310*(1-Скидка_3M_EUR)</f>
        <v>5.7480000000000002</v>
      </c>
      <c r="J310" s="68"/>
      <c r="K310" s="69">
        <f t="shared" si="23"/>
        <v>0</v>
      </c>
    </row>
    <row r="311" spans="1:11" ht="11.25" customHeight="1">
      <c r="A311" s="238">
        <v>0</v>
      </c>
      <c r="B311" s="14" t="s">
        <v>717</v>
      </c>
      <c r="C311" s="239">
        <v>63104</v>
      </c>
      <c r="D311" s="149" t="s">
        <v>1100</v>
      </c>
      <c r="E311" s="150" t="s">
        <v>952</v>
      </c>
      <c r="F311" s="150">
        <v>1</v>
      </c>
      <c r="G311" s="150">
        <v>50</v>
      </c>
      <c r="H311" s="151">
        <v>3.6480000000000001</v>
      </c>
      <c r="I311" s="69">
        <f>H311*(1-Скидка_3M_EUR)</f>
        <v>3.6480000000000001</v>
      </c>
      <c r="J311" s="68"/>
      <c r="K311" s="69">
        <f t="shared" si="23"/>
        <v>0</v>
      </c>
    </row>
    <row r="312" spans="1:11" ht="11.25" customHeight="1">
      <c r="A312" s="238"/>
      <c r="C312" s="239"/>
      <c r="D312" s="149"/>
      <c r="E312" s="150"/>
      <c r="F312" s="150"/>
      <c r="G312" s="150"/>
      <c r="H312" s="151"/>
      <c r="I312" s="69"/>
      <c r="J312" s="68"/>
      <c r="K312" s="69"/>
    </row>
    <row r="313" spans="1:11" ht="11.25" customHeight="1">
      <c r="A313" s="238">
        <v>0</v>
      </c>
      <c r="B313" s="14" t="s">
        <v>736</v>
      </c>
      <c r="C313" s="239" t="s">
        <v>1101</v>
      </c>
      <c r="D313" s="149" t="s">
        <v>1102</v>
      </c>
      <c r="E313" s="150" t="s">
        <v>952</v>
      </c>
      <c r="F313" s="150">
        <v>1</v>
      </c>
      <c r="G313" s="150">
        <v>100</v>
      </c>
      <c r="H313" s="151">
        <v>2.016</v>
      </c>
      <c r="I313" s="69">
        <f>H313*(1-Скидка_3M_EUR)</f>
        <v>2.016</v>
      </c>
      <c r="J313" s="68"/>
      <c r="K313" s="69">
        <f t="shared" si="23"/>
        <v>0</v>
      </c>
    </row>
    <row r="314" spans="1:11" ht="11.25" customHeight="1">
      <c r="A314" s="238">
        <v>0</v>
      </c>
      <c r="B314" s="14" t="s">
        <v>736</v>
      </c>
      <c r="C314" s="239" t="s">
        <v>1103</v>
      </c>
      <c r="D314" s="149" t="s">
        <v>1104</v>
      </c>
      <c r="E314" s="150" t="s">
        <v>952</v>
      </c>
      <c r="F314" s="150">
        <v>1</v>
      </c>
      <c r="G314" s="150">
        <v>100</v>
      </c>
      <c r="H314" s="151">
        <v>2.2200000000000002</v>
      </c>
      <c r="I314" s="69">
        <f>H314*(1-Скидка_3M_EUR)</f>
        <v>2.2200000000000002</v>
      </c>
      <c r="J314" s="68"/>
      <c r="K314" s="69">
        <f t="shared" si="23"/>
        <v>0</v>
      </c>
    </row>
    <row r="315" spans="1:11" ht="11.25" customHeight="1">
      <c r="A315" s="238">
        <v>0</v>
      </c>
      <c r="B315" s="14" t="s">
        <v>736</v>
      </c>
      <c r="C315" s="239" t="s">
        <v>1105</v>
      </c>
      <c r="D315" s="149" t="s">
        <v>1106</v>
      </c>
      <c r="E315" s="150" t="s">
        <v>952</v>
      </c>
      <c r="F315" s="150">
        <v>1</v>
      </c>
      <c r="G315" s="150">
        <v>100</v>
      </c>
      <c r="H315" s="151">
        <v>2.9880000000000004</v>
      </c>
      <c r="I315" s="69">
        <f>H315*(1-Скидка_3M_EUR)</f>
        <v>2.9880000000000004</v>
      </c>
      <c r="J315" s="68"/>
      <c r="K315" s="69">
        <f t="shared" si="23"/>
        <v>0</v>
      </c>
    </row>
    <row r="316" spans="1:11" ht="11.25" customHeight="1">
      <c r="A316" s="238">
        <v>0</v>
      </c>
      <c r="B316" s="14" t="s">
        <v>736</v>
      </c>
      <c r="C316" s="239" t="s">
        <v>1107</v>
      </c>
      <c r="D316" s="149" t="s">
        <v>1108</v>
      </c>
      <c r="E316" s="150" t="s">
        <v>952</v>
      </c>
      <c r="F316" s="150">
        <v>1</v>
      </c>
      <c r="G316" s="150">
        <v>100</v>
      </c>
      <c r="H316" s="151">
        <v>2.9640000000000004</v>
      </c>
      <c r="I316" s="69">
        <f>H316*(1-Скидка_3M_EUR)</f>
        <v>2.9640000000000004</v>
      </c>
      <c r="J316" s="68"/>
      <c r="K316" s="69">
        <f t="shared" si="23"/>
        <v>0</v>
      </c>
    </row>
    <row r="317" spans="1:11" ht="11.25" customHeight="1" thickBot="1">
      <c r="A317" s="238">
        <v>0</v>
      </c>
      <c r="B317" s="14" t="s">
        <v>736</v>
      </c>
      <c r="C317" s="240" t="s">
        <v>1109</v>
      </c>
      <c r="D317" s="152" t="s">
        <v>1110</v>
      </c>
      <c r="E317" s="153" t="s">
        <v>952</v>
      </c>
      <c r="F317" s="153">
        <v>1</v>
      </c>
      <c r="G317" s="153">
        <v>100</v>
      </c>
      <c r="H317" s="154">
        <v>3.1079999999999997</v>
      </c>
      <c r="I317" s="69">
        <f>H317*(1-Скидка_3M_EUR)</f>
        <v>3.1079999999999997</v>
      </c>
      <c r="J317" s="68"/>
      <c r="K317" s="69">
        <f t="shared" si="23"/>
        <v>0</v>
      </c>
    </row>
    <row r="318" spans="1:11" ht="11.25" customHeight="1" thickBot="1">
      <c r="A318" s="238"/>
      <c r="C318" s="360" t="s">
        <v>737</v>
      </c>
      <c r="D318" s="360"/>
      <c r="E318" s="360"/>
      <c r="F318" s="360"/>
      <c r="G318" s="360"/>
      <c r="H318" s="361"/>
      <c r="I318" s="69"/>
      <c r="J318" s="68"/>
      <c r="K318" s="69"/>
    </row>
    <row r="319" spans="1:11" ht="11.25" customHeight="1">
      <c r="A319" s="238">
        <v>0</v>
      </c>
      <c r="B319" s="14" t="s">
        <v>717</v>
      </c>
      <c r="C319" s="241" t="s">
        <v>4751</v>
      </c>
      <c r="D319" s="155" t="s">
        <v>1111</v>
      </c>
      <c r="E319" s="156" t="s">
        <v>1112</v>
      </c>
      <c r="F319" s="156">
        <v>1</v>
      </c>
      <c r="G319" s="156">
        <v>1</v>
      </c>
      <c r="H319" s="157">
        <v>128.46</v>
      </c>
      <c r="I319" s="69">
        <f>H319*(1-Скидка_3M_EUR)</f>
        <v>128.46</v>
      </c>
      <c r="J319" s="68"/>
      <c r="K319" s="69">
        <f t="shared" si="23"/>
        <v>0</v>
      </c>
    </row>
    <row r="320" spans="1:11" ht="11.25" customHeight="1">
      <c r="A320" s="238">
        <v>0</v>
      </c>
      <c r="B320" s="14" t="s">
        <v>717</v>
      </c>
      <c r="C320" s="239">
        <v>88928</v>
      </c>
      <c r="D320" s="149" t="s">
        <v>1113</v>
      </c>
      <c r="E320" s="150" t="s">
        <v>962</v>
      </c>
      <c r="F320" s="150">
        <v>1</v>
      </c>
      <c r="G320" s="150">
        <v>1</v>
      </c>
      <c r="H320" s="151">
        <v>128.46</v>
      </c>
      <c r="I320" s="69">
        <f>H320*(1-Скидка_3M_EUR)</f>
        <v>128.46</v>
      </c>
      <c r="J320" s="68"/>
      <c r="K320" s="69">
        <f t="shared" si="23"/>
        <v>0</v>
      </c>
    </row>
    <row r="321" spans="1:11" ht="11.25" customHeight="1">
      <c r="A321" s="238">
        <v>0</v>
      </c>
      <c r="B321" s="14" t="s">
        <v>717</v>
      </c>
      <c r="C321" s="239">
        <v>88925</v>
      </c>
      <c r="D321" s="149" t="s">
        <v>1114</v>
      </c>
      <c r="E321" s="150" t="s">
        <v>962</v>
      </c>
      <c r="F321" s="150">
        <v>1</v>
      </c>
      <c r="G321" s="150">
        <v>1</v>
      </c>
      <c r="H321" s="151">
        <v>128.46</v>
      </c>
      <c r="I321" s="69">
        <f>H321*(1-Скидка_3M_EUR)</f>
        <v>128.46</v>
      </c>
      <c r="J321" s="68"/>
      <c r="K321" s="69">
        <f t="shared" si="23"/>
        <v>0</v>
      </c>
    </row>
    <row r="322" spans="1:11" ht="11.25" customHeight="1">
      <c r="A322" s="238">
        <v>0</v>
      </c>
      <c r="B322" s="14" t="s">
        <v>717</v>
      </c>
      <c r="C322" s="239" t="s">
        <v>4752</v>
      </c>
      <c r="D322" s="149" t="s">
        <v>1115</v>
      </c>
      <c r="E322" s="150" t="s">
        <v>1112</v>
      </c>
      <c r="F322" s="150">
        <v>1</v>
      </c>
      <c r="G322" s="150">
        <v>1</v>
      </c>
      <c r="H322" s="151">
        <v>266.16000000000003</v>
      </c>
      <c r="I322" s="69">
        <f>H322*(1-Скидка_3M_EUR)</f>
        <v>266.16000000000003</v>
      </c>
      <c r="J322" s="68"/>
      <c r="K322" s="69">
        <f t="shared" si="23"/>
        <v>0</v>
      </c>
    </row>
    <row r="323" spans="1:11" ht="11.25" customHeight="1">
      <c r="A323" s="238">
        <v>0</v>
      </c>
      <c r="B323" s="14" t="s">
        <v>717</v>
      </c>
      <c r="C323" s="239" t="s">
        <v>1116</v>
      </c>
      <c r="D323" s="149" t="s">
        <v>1117</v>
      </c>
      <c r="E323" s="150" t="s">
        <v>975</v>
      </c>
      <c r="F323" s="150">
        <v>1</v>
      </c>
      <c r="G323" s="150">
        <v>1</v>
      </c>
      <c r="H323" s="151">
        <v>120.47</v>
      </c>
      <c r="I323" s="69">
        <f>H323*(1-Скидка_3M_EUR)</f>
        <v>120.47</v>
      </c>
      <c r="J323" s="68"/>
      <c r="K323" s="69">
        <f t="shared" si="23"/>
        <v>0</v>
      </c>
    </row>
    <row r="324" spans="1:11" ht="11.25" customHeight="1">
      <c r="A324" s="238"/>
      <c r="C324" s="239"/>
      <c r="D324" s="149" t="s">
        <v>1118</v>
      </c>
      <c r="E324" s="150">
        <v>0</v>
      </c>
      <c r="F324" s="150">
        <v>0</v>
      </c>
      <c r="G324" s="150">
        <v>0</v>
      </c>
      <c r="H324" s="151">
        <v>0</v>
      </c>
      <c r="I324" s="69"/>
      <c r="J324" s="68"/>
      <c r="K324" s="69"/>
    </row>
    <row r="325" spans="1:11" ht="11.25" customHeight="1" thickBot="1">
      <c r="A325" s="238">
        <v>0</v>
      </c>
      <c r="B325" s="14" t="s">
        <v>720</v>
      </c>
      <c r="C325" s="240" t="s">
        <v>1119</v>
      </c>
      <c r="D325" s="152" t="s">
        <v>1120</v>
      </c>
      <c r="E325" s="153" t="s">
        <v>957</v>
      </c>
      <c r="F325" s="153">
        <v>1</v>
      </c>
      <c r="G325" s="153">
        <v>1</v>
      </c>
      <c r="H325" s="154">
        <v>74.22</v>
      </c>
      <c r="I325" s="69">
        <f>H325*(1-Скидка_3M_EUR)</f>
        <v>74.22</v>
      </c>
      <c r="J325" s="68"/>
      <c r="K325" s="69">
        <f t="shared" si="23"/>
        <v>0</v>
      </c>
    </row>
    <row r="326" spans="1:11" ht="11.25" customHeight="1" thickBot="1">
      <c r="A326" s="238"/>
      <c r="C326" s="360" t="s">
        <v>738</v>
      </c>
      <c r="D326" s="360"/>
      <c r="E326" s="360"/>
      <c r="F326" s="360"/>
      <c r="G326" s="360"/>
      <c r="H326" s="361"/>
      <c r="I326" s="69"/>
      <c r="J326" s="68"/>
      <c r="K326" s="69"/>
    </row>
    <row r="327" spans="1:11" ht="11.25" customHeight="1" thickBot="1">
      <c r="A327" s="238"/>
      <c r="C327" s="360" t="s">
        <v>4862</v>
      </c>
      <c r="D327" s="360"/>
      <c r="E327" s="360"/>
      <c r="F327" s="360"/>
      <c r="G327" s="360"/>
      <c r="H327" s="361"/>
      <c r="I327" s="69"/>
      <c r="J327" s="68"/>
      <c r="K327" s="69"/>
    </row>
    <row r="328" spans="1:11" ht="11.25" customHeight="1">
      <c r="A328" s="238">
        <v>0</v>
      </c>
      <c r="B328" s="14" t="s">
        <v>720</v>
      </c>
      <c r="C328" s="241">
        <v>33627</v>
      </c>
      <c r="D328" s="155" t="s">
        <v>4864</v>
      </c>
      <c r="E328" s="156" t="s">
        <v>957</v>
      </c>
      <c r="F328" s="156">
        <v>1</v>
      </c>
      <c r="G328" s="156">
        <v>1</v>
      </c>
      <c r="H328" s="157">
        <v>248.14</v>
      </c>
      <c r="I328" s="69">
        <f>H328*(1-Скидка_3M_EUR)</f>
        <v>248.14</v>
      </c>
      <c r="J328" s="68"/>
      <c r="K328" s="69">
        <f t="shared" ref="K328:K331" si="24">I328*J328</f>
        <v>0</v>
      </c>
    </row>
    <row r="329" spans="1:11" ht="11.25" customHeight="1">
      <c r="A329" s="238">
        <v>0</v>
      </c>
      <c r="B329" s="14" t="s">
        <v>720</v>
      </c>
      <c r="C329" s="241">
        <v>33628</v>
      </c>
      <c r="D329" s="155" t="s">
        <v>4865</v>
      </c>
      <c r="E329" s="156" t="s">
        <v>957</v>
      </c>
      <c r="F329" s="156">
        <v>1</v>
      </c>
      <c r="G329" s="156">
        <v>1</v>
      </c>
      <c r="H329" s="157">
        <v>248.14</v>
      </c>
      <c r="I329" s="69">
        <f>H329*(1-Скидка_3M_EUR)</f>
        <v>248.14</v>
      </c>
      <c r="J329" s="68"/>
      <c r="K329" s="69">
        <f t="shared" si="24"/>
        <v>0</v>
      </c>
    </row>
    <row r="330" spans="1:11" ht="11.25" customHeight="1">
      <c r="A330" s="238">
        <v>0</v>
      </c>
      <c r="B330" s="14" t="s">
        <v>720</v>
      </c>
      <c r="C330" s="241">
        <v>33629</v>
      </c>
      <c r="D330" s="155" t="s">
        <v>4866</v>
      </c>
      <c r="E330" s="156" t="s">
        <v>957</v>
      </c>
      <c r="F330" s="156">
        <v>1</v>
      </c>
      <c r="G330" s="156">
        <v>1</v>
      </c>
      <c r="H330" s="157">
        <v>248.8</v>
      </c>
      <c r="I330" s="69">
        <f>H330*(1-Скидка_3M_EUR)</f>
        <v>248.8</v>
      </c>
      <c r="J330" s="68"/>
      <c r="K330" s="69">
        <f t="shared" si="24"/>
        <v>0</v>
      </c>
    </row>
    <row r="331" spans="1:11" ht="11.25" customHeight="1" thickBot="1">
      <c r="A331" s="238">
        <v>0</v>
      </c>
      <c r="B331" s="14" t="s">
        <v>720</v>
      </c>
      <c r="C331" s="241">
        <v>33759</v>
      </c>
      <c r="D331" s="155" t="s">
        <v>4863</v>
      </c>
      <c r="E331" s="156" t="s">
        <v>957</v>
      </c>
      <c r="F331" s="156">
        <v>1</v>
      </c>
      <c r="G331" s="156">
        <v>1</v>
      </c>
      <c r="H331" s="157">
        <v>1350.92</v>
      </c>
      <c r="I331" s="69">
        <f>H331*(1-Скидка_3M_EUR)</f>
        <v>1350.92</v>
      </c>
      <c r="J331" s="68"/>
      <c r="K331" s="69">
        <f t="shared" si="24"/>
        <v>0</v>
      </c>
    </row>
    <row r="332" spans="1:11" ht="11.25" customHeight="1" thickBot="1">
      <c r="A332" s="238"/>
      <c r="C332" s="360" t="s">
        <v>739</v>
      </c>
      <c r="D332" s="360"/>
      <c r="E332" s="360"/>
      <c r="F332" s="360"/>
      <c r="G332" s="360"/>
      <c r="H332" s="361"/>
      <c r="I332" s="69"/>
      <c r="J332" s="68"/>
      <c r="K332" s="69"/>
    </row>
    <row r="333" spans="1:11" ht="11.25" customHeight="1">
      <c r="A333" s="238">
        <v>0</v>
      </c>
      <c r="B333" s="14" t="s">
        <v>740</v>
      </c>
      <c r="C333" s="241">
        <v>28505</v>
      </c>
      <c r="D333" s="155" t="s">
        <v>1121</v>
      </c>
      <c r="E333" s="156" t="s">
        <v>768</v>
      </c>
      <c r="F333" s="156">
        <v>1</v>
      </c>
      <c r="G333" s="156">
        <v>1</v>
      </c>
      <c r="H333" s="157">
        <v>428.89</v>
      </c>
      <c r="I333" s="69">
        <f>H333*(1-Скидка_3M_EUR)</f>
        <v>428.89</v>
      </c>
      <c r="J333" s="68"/>
      <c r="K333" s="69">
        <f t="shared" si="23"/>
        <v>0</v>
      </c>
    </row>
    <row r="334" spans="1:11" ht="11.25" customHeight="1">
      <c r="A334" s="238">
        <v>0</v>
      </c>
      <c r="B334" s="14" t="s">
        <v>740</v>
      </c>
      <c r="C334" s="239">
        <v>28513</v>
      </c>
      <c r="D334" s="149" t="s">
        <v>1122</v>
      </c>
      <c r="E334" s="150" t="s">
        <v>768</v>
      </c>
      <c r="F334" s="150">
        <v>1</v>
      </c>
      <c r="G334" s="150">
        <v>1</v>
      </c>
      <c r="H334" s="151">
        <v>428.89</v>
      </c>
      <c r="I334" s="69">
        <f>H334*(1-Скидка_3M_EUR)</f>
        <v>428.89</v>
      </c>
      <c r="J334" s="68"/>
      <c r="K334" s="69">
        <f t="shared" si="23"/>
        <v>0</v>
      </c>
    </row>
    <row r="335" spans="1:11" ht="11.25" customHeight="1" thickBot="1">
      <c r="A335" s="238">
        <v>0</v>
      </c>
      <c r="B335" s="14" t="s">
        <v>720</v>
      </c>
      <c r="C335" s="240">
        <v>20350</v>
      </c>
      <c r="D335" s="152" t="s">
        <v>1124</v>
      </c>
      <c r="E335" s="153" t="s">
        <v>768</v>
      </c>
      <c r="F335" s="153">
        <v>1</v>
      </c>
      <c r="G335" s="153">
        <v>1</v>
      </c>
      <c r="H335" s="154">
        <v>32.299999999999997</v>
      </c>
      <c r="I335" s="69">
        <f>H335*(1-Скидка_3M_EUR)</f>
        <v>32.299999999999997</v>
      </c>
      <c r="J335" s="68"/>
      <c r="K335" s="69">
        <f t="shared" si="23"/>
        <v>0</v>
      </c>
    </row>
    <row r="336" spans="1:11" ht="11.25" customHeight="1" thickBot="1">
      <c r="A336" s="238"/>
      <c r="C336" s="360" t="s">
        <v>741</v>
      </c>
      <c r="D336" s="360"/>
      <c r="E336" s="360"/>
      <c r="F336" s="360"/>
      <c r="G336" s="360"/>
      <c r="H336" s="361"/>
      <c r="I336" s="69"/>
      <c r="J336" s="68"/>
      <c r="K336" s="69"/>
    </row>
    <row r="337" spans="1:11" ht="11.25" customHeight="1">
      <c r="A337" s="238">
        <v>0</v>
      </c>
      <c r="B337" s="14" t="s">
        <v>740</v>
      </c>
      <c r="C337" s="241">
        <v>28506</v>
      </c>
      <c r="D337" s="155" t="s">
        <v>1125</v>
      </c>
      <c r="E337" s="156" t="s">
        <v>768</v>
      </c>
      <c r="F337" s="156">
        <v>1</v>
      </c>
      <c r="G337" s="156">
        <v>1</v>
      </c>
      <c r="H337" s="157">
        <v>462.41</v>
      </c>
      <c r="I337" s="69">
        <f>H337*(1-Скидка_3M_EUR)</f>
        <v>462.41</v>
      </c>
      <c r="J337" s="68"/>
      <c r="K337" s="69">
        <f t="shared" si="23"/>
        <v>0</v>
      </c>
    </row>
    <row r="338" spans="1:11" ht="11.25" customHeight="1">
      <c r="A338" s="238">
        <v>0</v>
      </c>
      <c r="B338" s="14" t="s">
        <v>740</v>
      </c>
      <c r="C338" s="239">
        <v>28507</v>
      </c>
      <c r="D338" s="149" t="s">
        <v>1126</v>
      </c>
      <c r="E338" s="150" t="s">
        <v>768</v>
      </c>
      <c r="F338" s="150">
        <v>1</v>
      </c>
      <c r="G338" s="150">
        <v>1</v>
      </c>
      <c r="H338" s="151">
        <v>462.41</v>
      </c>
      <c r="I338" s="69">
        <f>H338*(1-Скидка_3M_EUR)</f>
        <v>462.41</v>
      </c>
      <c r="J338" s="68"/>
      <c r="K338" s="69">
        <f t="shared" si="23"/>
        <v>0</v>
      </c>
    </row>
    <row r="339" spans="1:11" ht="11.25" customHeight="1" thickBot="1">
      <c r="A339" s="238">
        <v>0</v>
      </c>
      <c r="B339" s="14" t="s">
        <v>720</v>
      </c>
      <c r="C339" s="240" t="s">
        <v>1127</v>
      </c>
      <c r="D339" s="152" t="s">
        <v>1128</v>
      </c>
      <c r="E339" s="153" t="s">
        <v>768</v>
      </c>
      <c r="F339" s="153">
        <v>1</v>
      </c>
      <c r="G339" s="153">
        <v>1</v>
      </c>
      <c r="H339" s="154">
        <v>31.08</v>
      </c>
      <c r="I339" s="69">
        <f>H339*(1-Скидка_3M_EUR)</f>
        <v>31.08</v>
      </c>
      <c r="J339" s="68"/>
      <c r="K339" s="69">
        <f t="shared" si="23"/>
        <v>0</v>
      </c>
    </row>
    <row r="340" spans="1:11" ht="11.25" customHeight="1" thickBot="1">
      <c r="A340" s="238"/>
      <c r="C340" s="360" t="s">
        <v>742</v>
      </c>
      <c r="D340" s="360"/>
      <c r="E340" s="360"/>
      <c r="F340" s="360"/>
      <c r="G340" s="360"/>
      <c r="H340" s="361"/>
      <c r="I340" s="69"/>
      <c r="J340" s="68"/>
      <c r="K340" s="69"/>
    </row>
    <row r="341" spans="1:11" ht="11.25" customHeight="1">
      <c r="A341" s="238">
        <v>0</v>
      </c>
      <c r="B341" s="14" t="s">
        <v>740</v>
      </c>
      <c r="C341" s="241">
        <v>28502</v>
      </c>
      <c r="D341" s="155" t="s">
        <v>1129</v>
      </c>
      <c r="E341" s="156" t="s">
        <v>768</v>
      </c>
      <c r="F341" s="156">
        <v>1</v>
      </c>
      <c r="G341" s="156">
        <v>1</v>
      </c>
      <c r="H341" s="157">
        <v>462.42</v>
      </c>
      <c r="I341" s="69">
        <f>H341*(1-Скидка_3M_EUR)</f>
        <v>462.42</v>
      </c>
      <c r="J341" s="68"/>
      <c r="K341" s="69">
        <f t="shared" si="23"/>
        <v>0</v>
      </c>
    </row>
    <row r="342" spans="1:11" ht="11.25" customHeight="1">
      <c r="A342" s="238">
        <v>0</v>
      </c>
      <c r="B342" s="14" t="s">
        <v>740</v>
      </c>
      <c r="C342" s="239">
        <v>28508</v>
      </c>
      <c r="D342" s="149" t="s">
        <v>1130</v>
      </c>
      <c r="E342" s="150" t="s">
        <v>768</v>
      </c>
      <c r="F342" s="150">
        <v>1</v>
      </c>
      <c r="G342" s="150">
        <v>1</v>
      </c>
      <c r="H342" s="151">
        <v>418.86</v>
      </c>
      <c r="I342" s="69">
        <f>H342*(1-Скидка_3M_EUR)</f>
        <v>418.86</v>
      </c>
      <c r="J342" s="68"/>
      <c r="K342" s="69">
        <f t="shared" si="23"/>
        <v>0</v>
      </c>
    </row>
    <row r="343" spans="1:11" ht="11.25" customHeight="1">
      <c r="A343" s="238">
        <v>0</v>
      </c>
      <c r="B343" s="14" t="s">
        <v>740</v>
      </c>
      <c r="C343" s="239" t="s">
        <v>1131</v>
      </c>
      <c r="D343" s="149" t="s">
        <v>1132</v>
      </c>
      <c r="E343" s="150" t="s">
        <v>768</v>
      </c>
      <c r="F343" s="150">
        <v>1</v>
      </c>
      <c r="G343" s="150">
        <v>1</v>
      </c>
      <c r="H343" s="151">
        <v>418.86</v>
      </c>
      <c r="I343" s="69">
        <f>H343*(1-Скидка_3M_EUR)</f>
        <v>418.86</v>
      </c>
      <c r="J343" s="68"/>
      <c r="K343" s="69">
        <f t="shared" si="23"/>
        <v>0</v>
      </c>
    </row>
    <row r="344" spans="1:11" ht="11.25" customHeight="1">
      <c r="A344" s="238">
        <v>0</v>
      </c>
      <c r="B344" s="14" t="s">
        <v>740</v>
      </c>
      <c r="C344" s="239" t="s">
        <v>1133</v>
      </c>
      <c r="D344" s="149" t="s">
        <v>1134</v>
      </c>
      <c r="E344" s="150" t="s">
        <v>768</v>
      </c>
      <c r="F344" s="150">
        <v>1</v>
      </c>
      <c r="G344" s="150">
        <v>1</v>
      </c>
      <c r="H344" s="151">
        <v>462.42</v>
      </c>
      <c r="I344" s="69">
        <f>H344*(1-Скидка_3M_EUR)</f>
        <v>462.42</v>
      </c>
      <c r="J344" s="68"/>
      <c r="K344" s="69">
        <f t="shared" si="23"/>
        <v>0</v>
      </c>
    </row>
    <row r="345" spans="1:11" ht="11.25" customHeight="1" thickBot="1">
      <c r="A345" s="238">
        <v>0</v>
      </c>
      <c r="B345" s="14" t="s">
        <v>720</v>
      </c>
      <c r="C345" s="240" t="s">
        <v>1135</v>
      </c>
      <c r="D345" s="152" t="s">
        <v>1136</v>
      </c>
      <c r="E345" s="153" t="s">
        <v>768</v>
      </c>
      <c r="F345" s="153">
        <v>1</v>
      </c>
      <c r="G345" s="153">
        <v>1</v>
      </c>
      <c r="H345" s="154">
        <v>48.6</v>
      </c>
      <c r="I345" s="69">
        <f>H345*(1-Скидка_3M_EUR)</f>
        <v>48.6</v>
      </c>
      <c r="J345" s="68"/>
      <c r="K345" s="69">
        <f t="shared" si="23"/>
        <v>0</v>
      </c>
    </row>
    <row r="346" spans="1:11" ht="11.25" customHeight="1" thickBot="1">
      <c r="A346" s="238"/>
      <c r="C346" s="360" t="s">
        <v>743</v>
      </c>
      <c r="D346" s="360"/>
      <c r="E346" s="360"/>
      <c r="F346" s="360"/>
      <c r="G346" s="360"/>
      <c r="H346" s="361"/>
      <c r="I346" s="69"/>
      <c r="J346" s="68"/>
      <c r="K346" s="69"/>
    </row>
    <row r="347" spans="1:11" ht="11.25" customHeight="1" thickBot="1">
      <c r="A347" s="238">
        <v>0</v>
      </c>
      <c r="B347" s="14" t="s">
        <v>720</v>
      </c>
      <c r="C347" s="240">
        <v>64412</v>
      </c>
      <c r="D347" s="152" t="s">
        <v>1137</v>
      </c>
      <c r="E347" s="153" t="s">
        <v>768</v>
      </c>
      <c r="F347" s="153">
        <v>1</v>
      </c>
      <c r="G347" s="153">
        <v>1</v>
      </c>
      <c r="H347" s="154">
        <v>52.91</v>
      </c>
      <c r="I347" s="69">
        <f>H347*(1-Скидка_3M_EUR)</f>
        <v>52.91</v>
      </c>
      <c r="J347" s="68"/>
      <c r="K347" s="69">
        <f t="shared" si="23"/>
        <v>0</v>
      </c>
    </row>
    <row r="348" spans="1:11" ht="11.25" customHeight="1" thickBot="1">
      <c r="A348" s="238"/>
      <c r="C348" s="360" t="s">
        <v>744</v>
      </c>
      <c r="D348" s="360"/>
      <c r="E348" s="360"/>
      <c r="F348" s="360"/>
      <c r="G348" s="360"/>
      <c r="H348" s="361"/>
      <c r="I348" s="69"/>
      <c r="J348" s="68"/>
      <c r="K348" s="69"/>
    </row>
    <row r="349" spans="1:11" ht="11.25" customHeight="1">
      <c r="A349" s="238">
        <v>0</v>
      </c>
      <c r="B349" s="14" t="s">
        <v>740</v>
      </c>
      <c r="C349" s="241" t="s">
        <v>1138</v>
      </c>
      <c r="D349" s="155" t="s">
        <v>1139</v>
      </c>
      <c r="E349" s="156" t="s">
        <v>957</v>
      </c>
      <c r="F349" s="156">
        <v>1</v>
      </c>
      <c r="G349" s="156">
        <v>1</v>
      </c>
      <c r="H349" s="157">
        <v>973.27</v>
      </c>
      <c r="I349" s="69">
        <f>H349*(1-Скидка_3M_EUR)</f>
        <v>973.27</v>
      </c>
      <c r="J349" s="68"/>
      <c r="K349" s="69">
        <f t="shared" si="23"/>
        <v>0</v>
      </c>
    </row>
    <row r="350" spans="1:11" ht="11.25" customHeight="1" thickBot="1">
      <c r="A350" s="238">
        <v>0</v>
      </c>
      <c r="B350" s="14" t="s">
        <v>740</v>
      </c>
      <c r="C350" s="240" t="s">
        <v>1140</v>
      </c>
      <c r="D350" s="152" t="s">
        <v>1141</v>
      </c>
      <c r="E350" s="153" t="s">
        <v>957</v>
      </c>
      <c r="F350" s="153">
        <v>1</v>
      </c>
      <c r="G350" s="153">
        <v>1</v>
      </c>
      <c r="H350" s="154">
        <v>914.84</v>
      </c>
      <c r="I350" s="69">
        <f>H350*(1-Скидка_3M_EUR)</f>
        <v>914.84</v>
      </c>
      <c r="J350" s="68"/>
      <c r="K350" s="69">
        <f t="shared" si="23"/>
        <v>0</v>
      </c>
    </row>
    <row r="351" spans="1:11" ht="11.25" customHeight="1" thickBot="1">
      <c r="A351" s="238"/>
      <c r="C351" s="360" t="s">
        <v>745</v>
      </c>
      <c r="D351" s="360"/>
      <c r="E351" s="360"/>
      <c r="F351" s="360"/>
      <c r="G351" s="360"/>
      <c r="H351" s="361"/>
      <c r="I351" s="69"/>
      <c r="J351" s="68"/>
      <c r="K351" s="69"/>
    </row>
    <row r="352" spans="1:11" ht="11.25" customHeight="1">
      <c r="A352" s="238">
        <v>0</v>
      </c>
      <c r="B352" s="14" t="s">
        <v>740</v>
      </c>
      <c r="C352" s="241">
        <v>25128</v>
      </c>
      <c r="D352" s="155" t="s">
        <v>1142</v>
      </c>
      <c r="E352" s="156" t="s">
        <v>957</v>
      </c>
      <c r="F352" s="156">
        <v>1</v>
      </c>
      <c r="G352" s="156">
        <v>1</v>
      </c>
      <c r="H352" s="157">
        <v>859.28</v>
      </c>
      <c r="I352" s="69">
        <f>H352*(1-Скидка_3M_EUR)</f>
        <v>859.28</v>
      </c>
      <c r="J352" s="68"/>
      <c r="K352" s="69">
        <f t="shared" ref="K352:K392" si="25">I352*J352</f>
        <v>0</v>
      </c>
    </row>
    <row r="353" spans="1:11" ht="11.25" customHeight="1">
      <c r="A353" s="238">
        <v>0</v>
      </c>
      <c r="B353" s="14" t="s">
        <v>740</v>
      </c>
      <c r="C353" s="239" t="s">
        <v>1143</v>
      </c>
      <c r="D353" s="149" t="s">
        <v>1144</v>
      </c>
      <c r="E353" s="150" t="s">
        <v>957</v>
      </c>
      <c r="F353" s="150">
        <v>1</v>
      </c>
      <c r="G353" s="150">
        <v>1</v>
      </c>
      <c r="H353" s="151">
        <v>636.40800000000002</v>
      </c>
      <c r="I353" s="69">
        <f>H353*(1-Скидка_3M_EUR)</f>
        <v>636.40800000000002</v>
      </c>
      <c r="J353" s="68"/>
      <c r="K353" s="69">
        <f t="shared" si="25"/>
        <v>0</v>
      </c>
    </row>
    <row r="354" spans="1:11" ht="11.25" customHeight="1" thickBot="1">
      <c r="A354" s="238">
        <v>0</v>
      </c>
      <c r="B354" s="14" t="s">
        <v>740</v>
      </c>
      <c r="C354" s="240" t="s">
        <v>1145</v>
      </c>
      <c r="D354" s="152" t="s">
        <v>1146</v>
      </c>
      <c r="E354" s="153" t="s">
        <v>768</v>
      </c>
      <c r="F354" s="153">
        <v>1</v>
      </c>
      <c r="G354" s="153">
        <v>1</v>
      </c>
      <c r="H354" s="154">
        <v>427.96799999999996</v>
      </c>
      <c r="I354" s="69">
        <f>H354*(1-Скидка_3M_EUR)</f>
        <v>427.96799999999996</v>
      </c>
      <c r="J354" s="68"/>
      <c r="K354" s="69">
        <f t="shared" si="25"/>
        <v>0</v>
      </c>
    </row>
    <row r="355" spans="1:11" ht="11.25" customHeight="1" thickBot="1">
      <c r="A355" s="238"/>
      <c r="C355" s="360" t="s">
        <v>746</v>
      </c>
      <c r="D355" s="360"/>
      <c r="E355" s="360"/>
      <c r="F355" s="360"/>
      <c r="G355" s="360"/>
      <c r="H355" s="361"/>
      <c r="I355" s="69"/>
      <c r="J355" s="68"/>
      <c r="K355" s="69"/>
    </row>
    <row r="356" spans="1:11" ht="11.25" customHeight="1">
      <c r="A356" s="238">
        <v>0</v>
      </c>
      <c r="B356" s="14" t="s">
        <v>720</v>
      </c>
      <c r="C356" s="241">
        <v>33646</v>
      </c>
      <c r="D356" s="155" t="s">
        <v>4874</v>
      </c>
      <c r="E356" s="156" t="s">
        <v>957</v>
      </c>
      <c r="F356" s="156">
        <v>1</v>
      </c>
      <c r="G356" s="156">
        <v>1</v>
      </c>
      <c r="H356" s="157">
        <v>130.22399999999999</v>
      </c>
      <c r="I356" s="69">
        <f t="shared" ref="I356:I363" si="26">H356*(1-Скидка_3M_EUR)</f>
        <v>130.22399999999999</v>
      </c>
      <c r="J356" s="68"/>
      <c r="K356" s="69">
        <f t="shared" ref="K356:K363" si="27">I356*J356</f>
        <v>0</v>
      </c>
    </row>
    <row r="357" spans="1:11" ht="11.25" customHeight="1">
      <c r="A357" s="238">
        <v>0</v>
      </c>
      <c r="B357" s="14" t="s">
        <v>720</v>
      </c>
      <c r="C357" s="241">
        <v>33652</v>
      </c>
      <c r="D357" s="155" t="s">
        <v>4867</v>
      </c>
      <c r="E357" s="156" t="s">
        <v>957</v>
      </c>
      <c r="F357" s="156">
        <v>1</v>
      </c>
      <c r="G357" s="156">
        <v>1</v>
      </c>
      <c r="H357" s="157">
        <v>50.556000000000004</v>
      </c>
      <c r="I357" s="69">
        <f t="shared" si="26"/>
        <v>50.556000000000004</v>
      </c>
      <c r="J357" s="68"/>
      <c r="K357" s="69">
        <f t="shared" si="27"/>
        <v>0</v>
      </c>
    </row>
    <row r="358" spans="1:11" ht="11.25" customHeight="1">
      <c r="A358" s="238">
        <v>0</v>
      </c>
      <c r="B358" s="14" t="s">
        <v>720</v>
      </c>
      <c r="C358" s="241">
        <v>33765</v>
      </c>
      <c r="D358" s="155" t="s">
        <v>4868</v>
      </c>
      <c r="E358" s="156" t="s">
        <v>957</v>
      </c>
      <c r="F358" s="156">
        <v>1</v>
      </c>
      <c r="G358" s="156">
        <v>1</v>
      </c>
      <c r="H358" s="157">
        <v>51.156000000000006</v>
      </c>
      <c r="I358" s="69">
        <f t="shared" si="26"/>
        <v>51.156000000000006</v>
      </c>
      <c r="J358" s="68"/>
      <c r="K358" s="69">
        <f t="shared" si="27"/>
        <v>0</v>
      </c>
    </row>
    <row r="359" spans="1:11" ht="11.25" customHeight="1">
      <c r="A359" s="238">
        <v>0</v>
      </c>
      <c r="B359" s="14" t="s">
        <v>720</v>
      </c>
      <c r="C359" s="241">
        <v>33645</v>
      </c>
      <c r="D359" s="155" t="s">
        <v>4873</v>
      </c>
      <c r="E359" s="156" t="s">
        <v>957</v>
      </c>
      <c r="F359" s="156">
        <v>1</v>
      </c>
      <c r="G359" s="156">
        <v>1</v>
      </c>
      <c r="H359" s="157">
        <v>308.05199999999996</v>
      </c>
      <c r="I359" s="69">
        <f t="shared" si="26"/>
        <v>308.05199999999996</v>
      </c>
      <c r="J359" s="68"/>
      <c r="K359" s="69">
        <f t="shared" si="27"/>
        <v>0</v>
      </c>
    </row>
    <row r="360" spans="1:11" ht="11.25" customHeight="1">
      <c r="A360" s="238">
        <v>0</v>
      </c>
      <c r="B360" s="14" t="s">
        <v>720</v>
      </c>
      <c r="C360" s="241">
        <v>33654</v>
      </c>
      <c r="D360" s="155" t="s">
        <v>4869</v>
      </c>
      <c r="E360" s="156" t="s">
        <v>957</v>
      </c>
      <c r="F360" s="156">
        <v>1</v>
      </c>
      <c r="G360" s="156">
        <v>1</v>
      </c>
      <c r="H360" s="157">
        <v>241.29600000000002</v>
      </c>
      <c r="I360" s="69">
        <f t="shared" si="26"/>
        <v>241.29600000000002</v>
      </c>
      <c r="J360" s="68"/>
      <c r="K360" s="69">
        <f t="shared" si="27"/>
        <v>0</v>
      </c>
    </row>
    <row r="361" spans="1:11" ht="11.25" customHeight="1">
      <c r="A361" s="238">
        <v>0</v>
      </c>
      <c r="B361" s="14" t="s">
        <v>720</v>
      </c>
      <c r="C361" s="241">
        <v>33648</v>
      </c>
      <c r="D361" s="155" t="s">
        <v>4870</v>
      </c>
      <c r="E361" s="156" t="s">
        <v>957</v>
      </c>
      <c r="F361" s="156">
        <v>1</v>
      </c>
      <c r="G361" s="156">
        <v>1</v>
      </c>
      <c r="H361" s="157">
        <v>81.576000000000008</v>
      </c>
      <c r="I361" s="69">
        <f t="shared" si="26"/>
        <v>81.576000000000008</v>
      </c>
      <c r="J361" s="68"/>
      <c r="K361" s="69">
        <f t="shared" si="27"/>
        <v>0</v>
      </c>
    </row>
    <row r="362" spans="1:11" ht="11.25" customHeight="1">
      <c r="A362" s="238">
        <v>0</v>
      </c>
      <c r="B362" s="14" t="s">
        <v>720</v>
      </c>
      <c r="C362" s="241">
        <v>33647</v>
      </c>
      <c r="D362" s="155" t="s">
        <v>4871</v>
      </c>
      <c r="E362" s="156" t="s">
        <v>957</v>
      </c>
      <c r="F362" s="156">
        <v>1</v>
      </c>
      <c r="G362" s="156">
        <v>1</v>
      </c>
      <c r="H362" s="157">
        <v>104.184</v>
      </c>
      <c r="I362" s="69">
        <f t="shared" si="26"/>
        <v>104.184</v>
      </c>
      <c r="J362" s="68"/>
      <c r="K362" s="69">
        <f t="shared" si="27"/>
        <v>0</v>
      </c>
    </row>
    <row r="363" spans="1:11" ht="11.25" customHeight="1">
      <c r="A363" s="238">
        <v>0</v>
      </c>
      <c r="B363" s="14" t="s">
        <v>720</v>
      </c>
      <c r="C363" s="241">
        <v>33653</v>
      </c>
      <c r="D363" s="155" t="s">
        <v>4872</v>
      </c>
      <c r="E363" s="156" t="s">
        <v>957</v>
      </c>
      <c r="F363" s="156">
        <v>1</v>
      </c>
      <c r="G363" s="156">
        <v>1</v>
      </c>
      <c r="H363" s="157">
        <v>898.02</v>
      </c>
      <c r="I363" s="69">
        <f t="shared" si="26"/>
        <v>898.02</v>
      </c>
      <c r="J363" s="68"/>
      <c r="K363" s="69">
        <f t="shared" si="27"/>
        <v>0</v>
      </c>
    </row>
    <row r="364" spans="1:11" ht="11.25" customHeight="1">
      <c r="A364" s="238">
        <v>0</v>
      </c>
      <c r="B364" s="14" t="s">
        <v>720</v>
      </c>
      <c r="C364" s="241">
        <v>20350</v>
      </c>
      <c r="D364" s="155" t="s">
        <v>1147</v>
      </c>
      <c r="E364" s="156" t="s">
        <v>957</v>
      </c>
      <c r="F364" s="156">
        <v>1</v>
      </c>
      <c r="G364" s="156">
        <v>10</v>
      </c>
      <c r="H364" s="157">
        <v>32.299999999999997</v>
      </c>
      <c r="I364" s="69">
        <f t="shared" ref="I364:I370" si="28">H364*(1-Скидка_3M_EUR)</f>
        <v>32.299999999999997</v>
      </c>
      <c r="J364" s="68"/>
      <c r="K364" s="69">
        <f t="shared" si="25"/>
        <v>0</v>
      </c>
    </row>
    <row r="365" spans="1:11" ht="11.25" customHeight="1">
      <c r="A365" s="238">
        <v>0</v>
      </c>
      <c r="B365" s="14" t="s">
        <v>720</v>
      </c>
      <c r="C365" s="239" t="s">
        <v>1127</v>
      </c>
      <c r="D365" s="149" t="s">
        <v>1148</v>
      </c>
      <c r="E365" s="150" t="s">
        <v>957</v>
      </c>
      <c r="F365" s="150">
        <v>1</v>
      </c>
      <c r="G365" s="150">
        <v>10</v>
      </c>
      <c r="H365" s="151">
        <v>31.08</v>
      </c>
      <c r="I365" s="69">
        <f t="shared" si="28"/>
        <v>31.08</v>
      </c>
      <c r="J365" s="68"/>
      <c r="K365" s="69">
        <f t="shared" si="25"/>
        <v>0</v>
      </c>
    </row>
    <row r="366" spans="1:11" ht="11.25" customHeight="1">
      <c r="A366" s="238">
        <v>0</v>
      </c>
      <c r="B366" s="14" t="s">
        <v>720</v>
      </c>
      <c r="C366" s="239">
        <v>20465</v>
      </c>
      <c r="D366" s="149" t="s">
        <v>1149</v>
      </c>
      <c r="E366" s="150" t="s">
        <v>957</v>
      </c>
      <c r="F366" s="150">
        <v>1</v>
      </c>
      <c r="G366" s="150">
        <v>10</v>
      </c>
      <c r="H366" s="151">
        <v>48.6</v>
      </c>
      <c r="I366" s="69">
        <f t="shared" si="28"/>
        <v>48.6</v>
      </c>
      <c r="J366" s="68"/>
      <c r="K366" s="69">
        <f t="shared" si="25"/>
        <v>0</v>
      </c>
    </row>
    <row r="367" spans="1:11" ht="11.25" customHeight="1">
      <c r="A367" s="238">
        <v>0</v>
      </c>
      <c r="B367" s="14" t="s">
        <v>720</v>
      </c>
      <c r="C367" s="239" t="s">
        <v>1150</v>
      </c>
      <c r="D367" s="149" t="s">
        <v>1151</v>
      </c>
      <c r="E367" s="150" t="s">
        <v>957</v>
      </c>
      <c r="F367" s="150">
        <v>1</v>
      </c>
      <c r="G367" s="150">
        <v>10</v>
      </c>
      <c r="H367" s="151">
        <v>52.26</v>
      </c>
      <c r="I367" s="69">
        <f t="shared" si="28"/>
        <v>52.26</v>
      </c>
      <c r="J367" s="68"/>
      <c r="K367" s="69">
        <f t="shared" si="25"/>
        <v>0</v>
      </c>
    </row>
    <row r="368" spans="1:11" ht="11.25" customHeight="1">
      <c r="A368" s="238">
        <v>0</v>
      </c>
      <c r="B368" s="14" t="s">
        <v>720</v>
      </c>
      <c r="C368" s="239" t="s">
        <v>1152</v>
      </c>
      <c r="D368" s="149" t="s">
        <v>1153</v>
      </c>
      <c r="E368" s="150" t="s">
        <v>957</v>
      </c>
      <c r="F368" s="150">
        <v>1</v>
      </c>
      <c r="G368" s="150">
        <v>5</v>
      </c>
      <c r="H368" s="151">
        <v>9.7200000000000006</v>
      </c>
      <c r="I368" s="69">
        <f t="shared" si="28"/>
        <v>9.7200000000000006</v>
      </c>
      <c r="J368" s="68"/>
      <c r="K368" s="69">
        <f t="shared" si="25"/>
        <v>0</v>
      </c>
    </row>
    <row r="369" spans="1:11" ht="11.25" customHeight="1">
      <c r="A369" s="238">
        <v>0</v>
      </c>
      <c r="B369" s="14" t="s">
        <v>720</v>
      </c>
      <c r="C369" s="239">
        <v>15012</v>
      </c>
      <c r="D369" s="149" t="s">
        <v>1154</v>
      </c>
      <c r="E369" s="150" t="s">
        <v>957</v>
      </c>
      <c r="F369" s="150">
        <v>1</v>
      </c>
      <c r="G369" s="150">
        <v>5</v>
      </c>
      <c r="H369" s="151">
        <v>25.21</v>
      </c>
      <c r="I369" s="69">
        <f t="shared" si="28"/>
        <v>25.21</v>
      </c>
      <c r="J369" s="68"/>
      <c r="K369" s="69">
        <f t="shared" si="25"/>
        <v>0</v>
      </c>
    </row>
    <row r="370" spans="1:11" ht="12" customHeight="1" thickBot="1">
      <c r="A370" s="238">
        <v>0</v>
      </c>
      <c r="B370" s="14" t="s">
        <v>720</v>
      </c>
      <c r="C370" s="239">
        <v>20452</v>
      </c>
      <c r="D370" s="149" t="s">
        <v>1155</v>
      </c>
      <c r="E370" s="150" t="s">
        <v>957</v>
      </c>
      <c r="F370" s="150">
        <v>1</v>
      </c>
      <c r="G370" s="150">
        <v>50</v>
      </c>
      <c r="H370" s="151">
        <v>7.57</v>
      </c>
      <c r="I370" s="69">
        <f t="shared" si="28"/>
        <v>7.57</v>
      </c>
      <c r="J370" s="68"/>
      <c r="K370" s="69">
        <f t="shared" si="25"/>
        <v>0</v>
      </c>
    </row>
    <row r="371" spans="1:11" ht="12" customHeight="1" thickBot="1">
      <c r="A371" s="238"/>
      <c r="C371" s="360" t="s">
        <v>3649</v>
      </c>
      <c r="D371" s="360"/>
      <c r="E371" s="360"/>
      <c r="F371" s="360"/>
      <c r="G371" s="360"/>
      <c r="H371" s="361"/>
      <c r="I371" s="69">
        <f>H371*(1-Скидка_3M_EUR)</f>
        <v>0</v>
      </c>
      <c r="J371" s="68"/>
      <c r="K371" s="69">
        <f>I371*J371</f>
        <v>0</v>
      </c>
    </row>
    <row r="372" spans="1:11" ht="12" customHeight="1">
      <c r="A372" s="238">
        <v>0</v>
      </c>
      <c r="B372" s="14" t="s">
        <v>3650</v>
      </c>
      <c r="C372" s="239">
        <v>28366</v>
      </c>
      <c r="D372" s="149" t="s">
        <v>3651</v>
      </c>
      <c r="E372" s="150" t="s">
        <v>957</v>
      </c>
      <c r="F372" s="150">
        <v>1</v>
      </c>
      <c r="G372" s="150">
        <v>1</v>
      </c>
      <c r="H372" s="151">
        <v>660.31</v>
      </c>
      <c r="I372" s="69">
        <f>H372*(1-Скидка_3M_EUR)</f>
        <v>660.31</v>
      </c>
      <c r="J372" s="68"/>
      <c r="K372" s="69">
        <f>I372*J372</f>
        <v>0</v>
      </c>
    </row>
    <row r="373" spans="1:11" ht="12" customHeight="1">
      <c r="A373" s="238">
        <v>0</v>
      </c>
      <c r="B373" s="14" t="s">
        <v>3650</v>
      </c>
      <c r="C373" s="239">
        <v>28368</v>
      </c>
      <c r="D373" s="149" t="s">
        <v>3652</v>
      </c>
      <c r="E373" s="150" t="s">
        <v>957</v>
      </c>
      <c r="F373" s="150">
        <v>1</v>
      </c>
      <c r="G373" s="150">
        <v>1</v>
      </c>
      <c r="H373" s="151">
        <v>91.02</v>
      </c>
      <c r="I373" s="69">
        <f>H373*(1-Скидка_3M_EUR)</f>
        <v>91.02</v>
      </c>
      <c r="J373" s="68"/>
      <c r="K373" s="69">
        <f>I373*J373</f>
        <v>0</v>
      </c>
    </row>
    <row r="374" spans="1:11" ht="12" customHeight="1">
      <c r="A374" s="238">
        <v>0</v>
      </c>
      <c r="B374" s="14" t="s">
        <v>714</v>
      </c>
      <c r="C374" s="239">
        <v>33573</v>
      </c>
      <c r="D374" s="149" t="s">
        <v>3653</v>
      </c>
      <c r="E374" s="150" t="s">
        <v>957</v>
      </c>
      <c r="F374" s="150">
        <v>1</v>
      </c>
      <c r="G374" s="150">
        <v>1</v>
      </c>
      <c r="H374" s="151">
        <v>226.18</v>
      </c>
      <c r="I374" s="69">
        <f>H374*(1-Скидка_3M_EUR)</f>
        <v>226.18</v>
      </c>
      <c r="J374" s="68"/>
      <c r="K374" s="69">
        <f>I374*J374</f>
        <v>0</v>
      </c>
    </row>
    <row r="375" spans="1:11" ht="12" customHeight="1" thickBot="1">
      <c r="A375" s="238">
        <v>0</v>
      </c>
      <c r="B375" s="14" t="s">
        <v>714</v>
      </c>
      <c r="C375" s="239">
        <v>33575</v>
      </c>
      <c r="D375" s="149" t="s">
        <v>3654</v>
      </c>
      <c r="E375" s="150" t="s">
        <v>957</v>
      </c>
      <c r="F375" s="150">
        <v>1</v>
      </c>
      <c r="G375" s="150">
        <v>1</v>
      </c>
      <c r="H375" s="151">
        <v>241</v>
      </c>
      <c r="I375" s="69">
        <f>H375*(1-Скидка_3M_EUR)</f>
        <v>241</v>
      </c>
      <c r="J375" s="68"/>
      <c r="K375" s="69">
        <f>I375*J375</f>
        <v>0</v>
      </c>
    </row>
    <row r="376" spans="1:11" ht="11.25" customHeight="1" thickBot="1">
      <c r="A376" s="238"/>
      <c r="C376" s="360" t="s">
        <v>1156</v>
      </c>
      <c r="D376" s="360"/>
      <c r="E376" s="360"/>
      <c r="F376" s="360"/>
      <c r="G376" s="360"/>
      <c r="H376" s="361"/>
      <c r="I376" s="69"/>
      <c r="J376" s="68"/>
      <c r="K376" s="69"/>
    </row>
    <row r="377" spans="1:11" ht="11.25" customHeight="1" thickBot="1">
      <c r="A377" s="238"/>
      <c r="C377" s="360" t="s">
        <v>1157</v>
      </c>
      <c r="D377" s="360"/>
      <c r="E377" s="360"/>
      <c r="F377" s="360"/>
      <c r="G377" s="360"/>
      <c r="H377" s="361"/>
      <c r="I377" s="69"/>
      <c r="J377" s="68"/>
      <c r="K377" s="69"/>
    </row>
    <row r="378" spans="1:11" ht="11.25" customHeight="1">
      <c r="A378" s="238">
        <v>0</v>
      </c>
      <c r="B378" s="14" t="s">
        <v>713</v>
      </c>
      <c r="C378" s="239">
        <v>36852</v>
      </c>
      <c r="D378" s="149" t="s">
        <v>1158</v>
      </c>
      <c r="E378" s="150" t="s">
        <v>962</v>
      </c>
      <c r="F378" s="150">
        <v>1</v>
      </c>
      <c r="G378" s="150">
        <v>1</v>
      </c>
      <c r="H378" s="151">
        <v>510.1</v>
      </c>
      <c r="I378" s="69">
        <f>H378*(1-Скидка_3M_EUR)</f>
        <v>510.1</v>
      </c>
      <c r="J378" s="68"/>
      <c r="K378" s="69">
        <f t="shared" si="25"/>
        <v>0</v>
      </c>
    </row>
    <row r="379" spans="1:11" ht="11.25" customHeight="1">
      <c r="A379" s="238">
        <v>0</v>
      </c>
      <c r="B379" s="14" t="s">
        <v>713</v>
      </c>
      <c r="C379" s="239">
        <v>36856</v>
      </c>
      <c r="D379" s="149" t="s">
        <v>1159</v>
      </c>
      <c r="E379" s="150" t="s">
        <v>962</v>
      </c>
      <c r="F379" s="150">
        <v>1</v>
      </c>
      <c r="G379" s="150">
        <v>1</v>
      </c>
      <c r="H379" s="151">
        <v>58.21</v>
      </c>
      <c r="I379" s="69">
        <f>H379*(1-Скидка_3M_EUR)</f>
        <v>58.21</v>
      </c>
      <c r="J379" s="68"/>
      <c r="K379" s="69">
        <f t="shared" si="25"/>
        <v>0</v>
      </c>
    </row>
    <row r="380" spans="1:11" ht="11.25" customHeight="1">
      <c r="A380" s="238">
        <v>0</v>
      </c>
      <c r="B380" s="14" t="s">
        <v>713</v>
      </c>
      <c r="C380" s="239">
        <v>36861</v>
      </c>
      <c r="D380" s="149" t="s">
        <v>1160</v>
      </c>
      <c r="E380" s="150" t="s">
        <v>962</v>
      </c>
      <c r="F380" s="150">
        <v>1</v>
      </c>
      <c r="G380" s="150">
        <v>1</v>
      </c>
      <c r="H380" s="151">
        <v>582.69600000000003</v>
      </c>
      <c r="I380" s="69">
        <f>H380*(1-Скидка_3M_EUR)</f>
        <v>582.69600000000003</v>
      </c>
      <c r="J380" s="68"/>
      <c r="K380" s="69">
        <f t="shared" si="25"/>
        <v>0</v>
      </c>
    </row>
    <row r="381" spans="1:11" ht="11.25" customHeight="1">
      <c r="A381" s="238">
        <v>0</v>
      </c>
      <c r="B381" s="14" t="s">
        <v>713</v>
      </c>
      <c r="C381" s="239">
        <v>36862</v>
      </c>
      <c r="D381" s="149" t="s">
        <v>1161</v>
      </c>
      <c r="E381" s="150" t="s">
        <v>957</v>
      </c>
      <c r="F381" s="150">
        <v>1</v>
      </c>
      <c r="G381" s="150">
        <v>1</v>
      </c>
      <c r="H381" s="151">
        <v>117.756</v>
      </c>
      <c r="I381" s="69">
        <f>H381*(1-Скидка_3M_EUR)</f>
        <v>117.756</v>
      </c>
      <c r="J381" s="68"/>
      <c r="K381" s="69">
        <f t="shared" si="25"/>
        <v>0</v>
      </c>
    </row>
    <row r="382" spans="1:11" ht="11.25" customHeight="1" thickBot="1">
      <c r="A382" s="238">
        <v>0</v>
      </c>
      <c r="B382" s="14" t="s">
        <v>713</v>
      </c>
      <c r="C382" s="239">
        <v>36863</v>
      </c>
      <c r="D382" s="149" t="s">
        <v>1162</v>
      </c>
      <c r="E382" s="150" t="s">
        <v>957</v>
      </c>
      <c r="F382" s="150">
        <v>1</v>
      </c>
      <c r="G382" s="150">
        <v>1</v>
      </c>
      <c r="H382" s="151">
        <v>33.995999999999995</v>
      </c>
      <c r="I382" s="69">
        <f>H382*(1-Скидка_3M_EUR)</f>
        <v>33.995999999999995</v>
      </c>
      <c r="J382" s="68"/>
      <c r="K382" s="69">
        <f t="shared" si="25"/>
        <v>0</v>
      </c>
    </row>
    <row r="383" spans="1:11" ht="11.25" customHeight="1" thickBot="1">
      <c r="A383" s="238"/>
      <c r="C383" s="360" t="s">
        <v>1163</v>
      </c>
      <c r="D383" s="360"/>
      <c r="E383" s="360"/>
      <c r="F383" s="360"/>
      <c r="G383" s="360"/>
      <c r="H383" s="361"/>
      <c r="I383" s="69"/>
      <c r="J383" s="68"/>
      <c r="K383" s="69"/>
    </row>
    <row r="384" spans="1:11" ht="11.25" customHeight="1">
      <c r="A384" s="238">
        <v>0</v>
      </c>
      <c r="B384" s="14" t="s">
        <v>713</v>
      </c>
      <c r="C384" s="239" t="s">
        <v>1164</v>
      </c>
      <c r="D384" s="149" t="s">
        <v>3193</v>
      </c>
      <c r="E384" s="150" t="s">
        <v>962</v>
      </c>
      <c r="F384" s="150">
        <v>1</v>
      </c>
      <c r="G384" s="150">
        <v>48</v>
      </c>
      <c r="H384" s="151">
        <v>3.1680000000000001</v>
      </c>
      <c r="I384" s="69">
        <f>H384*(1-Скидка_3M_EUR)</f>
        <v>3.1680000000000001</v>
      </c>
      <c r="J384" s="68"/>
      <c r="K384" s="69">
        <f t="shared" si="25"/>
        <v>0</v>
      </c>
    </row>
    <row r="385" spans="1:11" ht="11.25" customHeight="1">
      <c r="A385" s="238">
        <v>0</v>
      </c>
      <c r="B385" s="14" t="s">
        <v>713</v>
      </c>
      <c r="C385" s="239" t="s">
        <v>1165</v>
      </c>
      <c r="D385" s="149" t="s">
        <v>3194</v>
      </c>
      <c r="E385" s="150" t="s">
        <v>962</v>
      </c>
      <c r="F385" s="150">
        <v>1</v>
      </c>
      <c r="G385" s="150">
        <v>36</v>
      </c>
      <c r="H385" s="151">
        <v>4.032</v>
      </c>
      <c r="I385" s="69">
        <f>H385*(1-Скидка_3M_EUR)</f>
        <v>4.032</v>
      </c>
      <c r="J385" s="68"/>
      <c r="K385" s="69">
        <f t="shared" si="25"/>
        <v>0</v>
      </c>
    </row>
    <row r="386" spans="1:11" ht="11.25" customHeight="1">
      <c r="A386" s="238">
        <v>0</v>
      </c>
      <c r="B386" s="14" t="s">
        <v>713</v>
      </c>
      <c r="C386" s="239" t="s">
        <v>1166</v>
      </c>
      <c r="D386" s="149" t="s">
        <v>3195</v>
      </c>
      <c r="E386" s="150" t="s">
        <v>962</v>
      </c>
      <c r="F386" s="150">
        <v>1</v>
      </c>
      <c r="G386" s="150">
        <v>24</v>
      </c>
      <c r="H386" s="151">
        <v>6.1440000000000001</v>
      </c>
      <c r="I386" s="69">
        <f>H386*(1-Скидка_3M_EUR)</f>
        <v>6.1440000000000001</v>
      </c>
      <c r="J386" s="68"/>
      <c r="K386" s="69">
        <f t="shared" si="25"/>
        <v>0</v>
      </c>
    </row>
    <row r="387" spans="1:11" ht="11.25" customHeight="1">
      <c r="A387" s="238">
        <v>0</v>
      </c>
      <c r="B387" s="14" t="s">
        <v>713</v>
      </c>
      <c r="C387" s="239" t="s">
        <v>1167</v>
      </c>
      <c r="D387" s="149" t="s">
        <v>3196</v>
      </c>
      <c r="E387" s="150" t="s">
        <v>962</v>
      </c>
      <c r="F387" s="150">
        <v>1</v>
      </c>
      <c r="G387" s="150">
        <v>20</v>
      </c>
      <c r="H387" s="151">
        <v>8.1</v>
      </c>
      <c r="I387" s="69">
        <f>H387*(1-Скидка_3M_EUR)</f>
        <v>8.1</v>
      </c>
      <c r="J387" s="68"/>
      <c r="K387" s="69">
        <f t="shared" si="25"/>
        <v>0</v>
      </c>
    </row>
    <row r="388" spans="1:11" ht="11.25" customHeight="1">
      <c r="A388" s="238"/>
      <c r="C388" s="239"/>
      <c r="D388" s="149"/>
      <c r="E388" s="150"/>
      <c r="F388" s="150"/>
      <c r="G388" s="150"/>
      <c r="H388" s="151"/>
      <c r="I388" s="69"/>
      <c r="J388" s="68"/>
      <c r="K388" s="69"/>
    </row>
    <row r="389" spans="1:11" ht="11.25" customHeight="1">
      <c r="A389" s="238">
        <v>0</v>
      </c>
      <c r="B389" s="14" t="s">
        <v>713</v>
      </c>
      <c r="C389" s="239" t="s">
        <v>1168</v>
      </c>
      <c r="D389" s="149" t="s">
        <v>3197</v>
      </c>
      <c r="E389" s="150" t="s">
        <v>962</v>
      </c>
      <c r="F389" s="150">
        <v>1</v>
      </c>
      <c r="G389" s="150">
        <v>48</v>
      </c>
      <c r="H389" s="151">
        <v>2.1720000000000002</v>
      </c>
      <c r="I389" s="69">
        <f>H389*(1-Скидка_3M_EUR)</f>
        <v>2.1720000000000002</v>
      </c>
      <c r="J389" s="68"/>
      <c r="K389" s="69">
        <f t="shared" si="25"/>
        <v>0</v>
      </c>
    </row>
    <row r="390" spans="1:11" ht="11.25" customHeight="1">
      <c r="A390" s="238">
        <v>0</v>
      </c>
      <c r="B390" s="14" t="s">
        <v>713</v>
      </c>
      <c r="C390" s="239" t="s">
        <v>1169</v>
      </c>
      <c r="D390" s="149" t="s">
        <v>3198</v>
      </c>
      <c r="E390" s="150" t="s">
        <v>962</v>
      </c>
      <c r="F390" s="150">
        <v>1</v>
      </c>
      <c r="G390" s="150">
        <v>36</v>
      </c>
      <c r="H390" s="151">
        <v>2.8079999999999998</v>
      </c>
      <c r="I390" s="69">
        <f>H390*(1-Скидка_3M_EUR)</f>
        <v>2.8079999999999998</v>
      </c>
      <c r="J390" s="68"/>
      <c r="K390" s="69">
        <f t="shared" si="25"/>
        <v>0</v>
      </c>
    </row>
    <row r="391" spans="1:11" ht="11.25" customHeight="1">
      <c r="A391" s="238">
        <v>0</v>
      </c>
      <c r="B391" s="14" t="s">
        <v>713</v>
      </c>
      <c r="C391" s="239" t="s">
        <v>1170</v>
      </c>
      <c r="D391" s="149" t="s">
        <v>3199</v>
      </c>
      <c r="E391" s="150" t="s">
        <v>962</v>
      </c>
      <c r="F391" s="150">
        <v>1</v>
      </c>
      <c r="G391" s="150">
        <v>24</v>
      </c>
      <c r="H391" s="151">
        <v>4.32</v>
      </c>
      <c r="I391" s="69">
        <f>H391*(1-Скидка_3M_EUR)</f>
        <v>4.32</v>
      </c>
      <c r="J391" s="68"/>
      <c r="K391" s="69">
        <f t="shared" si="25"/>
        <v>0</v>
      </c>
    </row>
    <row r="392" spans="1:11" ht="11.25" customHeight="1">
      <c r="A392" s="238">
        <v>0</v>
      </c>
      <c r="B392" s="14" t="s">
        <v>713</v>
      </c>
      <c r="C392" s="239" t="s">
        <v>1171</v>
      </c>
      <c r="D392" s="149" t="s">
        <v>3200</v>
      </c>
      <c r="E392" s="150" t="s">
        <v>962</v>
      </c>
      <c r="F392" s="150">
        <v>1</v>
      </c>
      <c r="G392" s="150">
        <v>24</v>
      </c>
      <c r="H392" s="151">
        <v>5.8559999999999999</v>
      </c>
      <c r="I392" s="69">
        <f>H392*(1-Скидка_3M_EUR)</f>
        <v>5.8559999999999999</v>
      </c>
      <c r="J392" s="68"/>
      <c r="K392" s="69">
        <f t="shared" si="25"/>
        <v>0</v>
      </c>
    </row>
    <row r="393" spans="1:11" ht="11.25" customHeight="1">
      <c r="A393" s="238"/>
      <c r="C393" s="239"/>
      <c r="D393" s="149"/>
      <c r="E393" s="150"/>
      <c r="F393" s="150"/>
      <c r="G393" s="150"/>
      <c r="H393" s="151"/>
      <c r="I393" s="69"/>
      <c r="J393" s="68"/>
      <c r="K393" s="69"/>
    </row>
    <row r="394" spans="1:11" ht="11.25" customHeight="1">
      <c r="A394" s="238">
        <v>0</v>
      </c>
      <c r="B394" s="14" t="s">
        <v>713</v>
      </c>
      <c r="C394" s="239" t="s">
        <v>1172</v>
      </c>
      <c r="D394" s="149" t="s">
        <v>3201</v>
      </c>
      <c r="E394" s="150" t="s">
        <v>962</v>
      </c>
      <c r="F394" s="150">
        <v>1</v>
      </c>
      <c r="G394" s="150">
        <v>48</v>
      </c>
      <c r="H394" s="151">
        <v>1.56</v>
      </c>
      <c r="I394" s="69">
        <f>H394*(1-Скидка_3M_EUR)</f>
        <v>1.56</v>
      </c>
      <c r="J394" s="68"/>
      <c r="K394" s="69">
        <f t="shared" ref="K394:K451" si="29">I394*J394</f>
        <v>0</v>
      </c>
    </row>
    <row r="395" spans="1:11" ht="11.25" customHeight="1">
      <c r="A395" s="238">
        <v>0</v>
      </c>
      <c r="B395" s="14" t="s">
        <v>713</v>
      </c>
      <c r="C395" s="239" t="s">
        <v>1173</v>
      </c>
      <c r="D395" s="149" t="s">
        <v>3202</v>
      </c>
      <c r="E395" s="150" t="s">
        <v>962</v>
      </c>
      <c r="F395" s="150">
        <v>1</v>
      </c>
      <c r="G395" s="150">
        <v>36</v>
      </c>
      <c r="H395" s="151">
        <v>2.028</v>
      </c>
      <c r="I395" s="69">
        <f>H395*(1-Скидка_3M_EUR)</f>
        <v>2.028</v>
      </c>
      <c r="J395" s="68"/>
      <c r="K395" s="69">
        <f t="shared" si="29"/>
        <v>0</v>
      </c>
    </row>
    <row r="396" spans="1:11" ht="11.25" customHeight="1">
      <c r="A396" s="238">
        <v>0</v>
      </c>
      <c r="B396" s="14" t="s">
        <v>713</v>
      </c>
      <c r="C396" s="239" t="s">
        <v>1174</v>
      </c>
      <c r="D396" s="149" t="s">
        <v>3203</v>
      </c>
      <c r="E396" s="150" t="s">
        <v>962</v>
      </c>
      <c r="F396" s="150">
        <v>1</v>
      </c>
      <c r="G396" s="150">
        <v>24</v>
      </c>
      <c r="H396" s="151">
        <v>3.1920000000000002</v>
      </c>
      <c r="I396" s="69">
        <f>H396*(1-Скидка_3M_EUR)</f>
        <v>3.1920000000000002</v>
      </c>
      <c r="J396" s="68"/>
      <c r="K396" s="69">
        <f t="shared" si="29"/>
        <v>0</v>
      </c>
    </row>
    <row r="397" spans="1:11" ht="11.25" customHeight="1">
      <c r="A397" s="238">
        <v>0</v>
      </c>
      <c r="B397" s="14" t="s">
        <v>713</v>
      </c>
      <c r="C397" s="239" t="s">
        <v>1175</v>
      </c>
      <c r="D397" s="149" t="s">
        <v>3204</v>
      </c>
      <c r="E397" s="150" t="s">
        <v>962</v>
      </c>
      <c r="F397" s="150">
        <v>1</v>
      </c>
      <c r="G397" s="150">
        <v>24</v>
      </c>
      <c r="H397" s="151">
        <v>4.3079999999999998</v>
      </c>
      <c r="I397" s="69">
        <f>H397*(1-Скидка_3M_EUR)</f>
        <v>4.3079999999999998</v>
      </c>
      <c r="J397" s="68"/>
      <c r="K397" s="69">
        <f t="shared" si="29"/>
        <v>0</v>
      </c>
    </row>
    <row r="398" spans="1:11" ht="11.25" customHeight="1">
      <c r="A398" s="238"/>
      <c r="C398" s="239"/>
      <c r="D398" s="149"/>
      <c r="E398" s="150"/>
      <c r="F398" s="150"/>
      <c r="G398" s="150"/>
      <c r="H398" s="151"/>
      <c r="I398" s="69"/>
      <c r="J398" s="68"/>
      <c r="K398" s="69"/>
    </row>
    <row r="399" spans="1:11" ht="11.25" customHeight="1">
      <c r="A399" s="238">
        <v>0</v>
      </c>
      <c r="B399" s="14" t="s">
        <v>713</v>
      </c>
      <c r="C399" s="239">
        <v>17918</v>
      </c>
      <c r="D399" s="149" t="s">
        <v>1176</v>
      </c>
      <c r="E399" s="150" t="s">
        <v>12</v>
      </c>
      <c r="F399" s="150">
        <v>1</v>
      </c>
      <c r="G399" s="150">
        <v>2304</v>
      </c>
      <c r="H399" s="151">
        <v>0.996</v>
      </c>
      <c r="I399" s="69">
        <f>H399*(1-Скидка_3M_EUR)</f>
        <v>0.996</v>
      </c>
      <c r="J399" s="68"/>
      <c r="K399" s="69">
        <f t="shared" si="29"/>
        <v>0</v>
      </c>
    </row>
    <row r="400" spans="1:11" ht="11.25" customHeight="1">
      <c r="A400" s="238">
        <v>0</v>
      </c>
      <c r="B400" s="14" t="s">
        <v>713</v>
      </c>
      <c r="C400" s="239">
        <v>17924</v>
      </c>
      <c r="D400" s="149" t="s">
        <v>1177</v>
      </c>
      <c r="E400" s="150" t="s">
        <v>12</v>
      </c>
      <c r="F400" s="150">
        <v>1</v>
      </c>
      <c r="G400" s="150">
        <v>1728</v>
      </c>
      <c r="H400" s="151">
        <v>1.32</v>
      </c>
      <c r="I400" s="69">
        <f>H400*(1-Скидка_3M_EUR)</f>
        <v>1.32</v>
      </c>
      <c r="J400" s="68"/>
      <c r="K400" s="69">
        <f t="shared" si="29"/>
        <v>0</v>
      </c>
    </row>
    <row r="401" spans="1:11" ht="11.25" customHeight="1">
      <c r="A401" s="238">
        <v>0</v>
      </c>
      <c r="B401" s="14" t="s">
        <v>713</v>
      </c>
      <c r="C401" s="239">
        <v>17936</v>
      </c>
      <c r="D401" s="149" t="s">
        <v>1178</v>
      </c>
      <c r="E401" s="150" t="s">
        <v>12</v>
      </c>
      <c r="F401" s="150">
        <v>1</v>
      </c>
      <c r="G401" s="150">
        <v>1152</v>
      </c>
      <c r="H401" s="151">
        <v>2.0880000000000001</v>
      </c>
      <c r="I401" s="69">
        <f>H401*(1-Скидка_3M_EUR)</f>
        <v>2.0880000000000001</v>
      </c>
      <c r="J401" s="68"/>
      <c r="K401" s="69">
        <f t="shared" si="29"/>
        <v>0</v>
      </c>
    </row>
    <row r="402" spans="1:11" ht="11.25" customHeight="1">
      <c r="A402" s="238">
        <v>0</v>
      </c>
      <c r="B402" s="14" t="s">
        <v>713</v>
      </c>
      <c r="C402" s="239">
        <v>17948</v>
      </c>
      <c r="D402" s="149" t="s">
        <v>1179</v>
      </c>
      <c r="E402" s="150" t="s">
        <v>12</v>
      </c>
      <c r="F402" s="150">
        <v>1</v>
      </c>
      <c r="G402" s="150">
        <v>864</v>
      </c>
      <c r="H402" s="151">
        <v>2.64</v>
      </c>
      <c r="I402" s="69">
        <f>H402*(1-Скидка_3M_EUR)</f>
        <v>2.64</v>
      </c>
      <c r="J402" s="68"/>
      <c r="K402" s="69">
        <f t="shared" si="29"/>
        <v>0</v>
      </c>
    </row>
    <row r="403" spans="1:11" ht="11.25" customHeight="1">
      <c r="A403" s="238"/>
      <c r="C403" s="239"/>
      <c r="D403" s="149"/>
      <c r="E403" s="150"/>
      <c r="F403" s="150"/>
      <c r="G403" s="150"/>
      <c r="H403" s="151"/>
      <c r="I403" s="69"/>
      <c r="J403" s="68"/>
      <c r="K403" s="69"/>
    </row>
    <row r="404" spans="1:11" ht="11.25" customHeight="1">
      <c r="A404" s="238">
        <v>0</v>
      </c>
      <c r="B404" s="14" t="s">
        <v>747</v>
      </c>
      <c r="C404" s="239" t="s">
        <v>1180</v>
      </c>
      <c r="D404" s="149" t="s">
        <v>1181</v>
      </c>
      <c r="E404" s="150" t="s">
        <v>962</v>
      </c>
      <c r="F404" s="150">
        <v>1</v>
      </c>
      <c r="G404" s="150">
        <v>12</v>
      </c>
      <c r="H404" s="151">
        <v>7.06</v>
      </c>
      <c r="I404" s="69">
        <f>H404*(1-Скидка_3M_EUR)</f>
        <v>7.06</v>
      </c>
      <c r="J404" s="68"/>
      <c r="K404" s="69">
        <f t="shared" si="29"/>
        <v>0</v>
      </c>
    </row>
    <row r="405" spans="1:11" ht="11.25" customHeight="1">
      <c r="A405" s="238"/>
      <c r="C405" s="239"/>
      <c r="D405" s="149"/>
      <c r="E405" s="150"/>
      <c r="F405" s="150"/>
      <c r="G405" s="150"/>
      <c r="H405" s="151"/>
      <c r="I405" s="69"/>
      <c r="J405" s="68"/>
      <c r="K405" s="69"/>
    </row>
    <row r="406" spans="1:11" ht="11.25" customHeight="1">
      <c r="A406" s="238">
        <v>0</v>
      </c>
      <c r="B406" s="14" t="s">
        <v>713</v>
      </c>
      <c r="C406" s="239" t="s">
        <v>1182</v>
      </c>
      <c r="D406" s="149" t="s">
        <v>1183</v>
      </c>
      <c r="E406" s="150" t="s">
        <v>962</v>
      </c>
      <c r="F406" s="150">
        <v>1</v>
      </c>
      <c r="G406" s="150">
        <v>12</v>
      </c>
      <c r="H406" s="151">
        <v>22.956</v>
      </c>
      <c r="I406" s="69">
        <f>H406*(1-Скидка_3M_EUR)</f>
        <v>22.956</v>
      </c>
      <c r="J406" s="68"/>
      <c r="K406" s="69">
        <f t="shared" si="29"/>
        <v>0</v>
      </c>
    </row>
    <row r="407" spans="1:11" ht="11.25" customHeight="1">
      <c r="A407" s="238"/>
      <c r="C407" s="239"/>
      <c r="D407" s="149"/>
      <c r="E407" s="150"/>
      <c r="F407" s="150"/>
      <c r="G407" s="150"/>
      <c r="H407" s="151"/>
      <c r="I407" s="69"/>
      <c r="J407" s="68"/>
      <c r="K407" s="69"/>
    </row>
    <row r="408" spans="1:11" ht="11.25" customHeight="1">
      <c r="A408" s="238">
        <v>0</v>
      </c>
      <c r="B408" s="14" t="s">
        <v>747</v>
      </c>
      <c r="C408" s="239" t="s">
        <v>1184</v>
      </c>
      <c r="D408" s="149" t="s">
        <v>1185</v>
      </c>
      <c r="E408" s="150" t="s">
        <v>962</v>
      </c>
      <c r="F408" s="150">
        <v>1</v>
      </c>
      <c r="G408" s="150">
        <v>24</v>
      </c>
      <c r="H408" s="151">
        <v>14.22</v>
      </c>
      <c r="I408" s="69">
        <f>H408*(1-Скидка_3M_EUR)</f>
        <v>14.22</v>
      </c>
      <c r="J408" s="68"/>
      <c r="K408" s="69">
        <f t="shared" si="29"/>
        <v>0</v>
      </c>
    </row>
    <row r="409" spans="1:11" ht="11.25" customHeight="1">
      <c r="A409" s="238"/>
      <c r="C409" s="239"/>
      <c r="D409" s="149"/>
      <c r="E409" s="150"/>
      <c r="F409" s="150"/>
      <c r="G409" s="150"/>
      <c r="H409" s="151"/>
      <c r="I409" s="69"/>
      <c r="J409" s="68"/>
      <c r="K409" s="69"/>
    </row>
    <row r="410" spans="1:11" ht="11.25" customHeight="1">
      <c r="A410" s="238">
        <v>0</v>
      </c>
      <c r="B410" s="14" t="s">
        <v>713</v>
      </c>
      <c r="C410" s="239" t="s">
        <v>1186</v>
      </c>
      <c r="D410" s="149" t="s">
        <v>1187</v>
      </c>
      <c r="E410" s="150" t="s">
        <v>962</v>
      </c>
      <c r="F410" s="150">
        <v>1</v>
      </c>
      <c r="G410" s="150">
        <v>6</v>
      </c>
      <c r="H410" s="151">
        <v>25.12</v>
      </c>
      <c r="I410" s="69">
        <f>H410*(1-Скидка_3M_EUR)</f>
        <v>25.12</v>
      </c>
      <c r="J410" s="68"/>
      <c r="K410" s="69">
        <f t="shared" si="29"/>
        <v>0</v>
      </c>
    </row>
    <row r="411" spans="1:11" ht="11.25" customHeight="1" thickBot="1">
      <c r="A411" s="238">
        <v>0</v>
      </c>
      <c r="B411" s="14" t="s">
        <v>713</v>
      </c>
      <c r="C411" s="239" t="s">
        <v>1188</v>
      </c>
      <c r="D411" s="149" t="s">
        <v>1189</v>
      </c>
      <c r="E411" s="150" t="s">
        <v>962</v>
      </c>
      <c r="F411" s="150">
        <v>1</v>
      </c>
      <c r="G411" s="150">
        <v>6</v>
      </c>
      <c r="H411" s="151">
        <v>25.391999999999999</v>
      </c>
      <c r="I411" s="69">
        <f>H411*(1-Скидка_3M_EUR)</f>
        <v>25.391999999999999</v>
      </c>
      <c r="J411" s="68"/>
      <c r="K411" s="69">
        <f t="shared" si="29"/>
        <v>0</v>
      </c>
    </row>
    <row r="412" spans="1:11" ht="11.25" customHeight="1" thickBot="1">
      <c r="A412" s="238"/>
      <c r="C412" s="360" t="s">
        <v>1190</v>
      </c>
      <c r="D412" s="360"/>
      <c r="E412" s="360"/>
      <c r="F412" s="360"/>
      <c r="G412" s="360"/>
      <c r="H412" s="361"/>
      <c r="I412" s="69"/>
      <c r="J412" s="68"/>
      <c r="K412" s="69"/>
    </row>
    <row r="413" spans="1:11" ht="11.25" customHeight="1">
      <c r="A413" s="238">
        <v>0</v>
      </c>
      <c r="B413" s="14" t="s">
        <v>713</v>
      </c>
      <c r="C413" s="239" t="s">
        <v>1191</v>
      </c>
      <c r="D413" s="149" t="s">
        <v>1192</v>
      </c>
      <c r="E413" s="150" t="s">
        <v>1193</v>
      </c>
      <c r="F413" s="150">
        <v>1</v>
      </c>
      <c r="G413" s="150">
        <v>1</v>
      </c>
      <c r="H413" s="151">
        <v>51.576000000000001</v>
      </c>
      <c r="I413" s="69">
        <f>H413*(1-Скидка_3M_EUR)</f>
        <v>51.576000000000001</v>
      </c>
      <c r="J413" s="68"/>
      <c r="K413" s="69">
        <f t="shared" si="29"/>
        <v>0</v>
      </c>
    </row>
    <row r="414" spans="1:11" ht="11.25" customHeight="1">
      <c r="A414" s="238">
        <v>0</v>
      </c>
      <c r="B414" s="14" t="s">
        <v>713</v>
      </c>
      <c r="C414" s="239" t="s">
        <v>1194</v>
      </c>
      <c r="D414" s="149" t="s">
        <v>1195</v>
      </c>
      <c r="E414" s="150" t="s">
        <v>1193</v>
      </c>
      <c r="F414" s="150">
        <v>1</v>
      </c>
      <c r="G414" s="150">
        <v>1</v>
      </c>
      <c r="H414" s="151">
        <v>51.576000000000001</v>
      </c>
      <c r="I414" s="69">
        <f>H414*(1-Скидка_3M_EUR)</f>
        <v>51.576000000000001</v>
      </c>
      <c r="J414" s="68"/>
      <c r="K414" s="69">
        <f t="shared" si="29"/>
        <v>0</v>
      </c>
    </row>
    <row r="415" spans="1:11" ht="11.25" customHeight="1">
      <c r="A415" s="238">
        <v>0</v>
      </c>
      <c r="B415" s="14" t="s">
        <v>713</v>
      </c>
      <c r="C415" s="239" t="s">
        <v>1196</v>
      </c>
      <c r="D415" s="149" t="s">
        <v>1197</v>
      </c>
      <c r="E415" s="150" t="s">
        <v>1193</v>
      </c>
      <c r="F415" s="150">
        <v>1</v>
      </c>
      <c r="G415" s="150">
        <v>1</v>
      </c>
      <c r="H415" s="151">
        <v>61.9</v>
      </c>
      <c r="I415" s="69">
        <f>H415*(1-Скидка_3M_EUR)</f>
        <v>61.9</v>
      </c>
      <c r="J415" s="68"/>
      <c r="K415" s="69">
        <f t="shared" si="29"/>
        <v>0</v>
      </c>
    </row>
    <row r="416" spans="1:11" ht="11.25" customHeight="1" thickBot="1">
      <c r="A416" s="238">
        <v>0</v>
      </c>
      <c r="B416" s="14" t="s">
        <v>713</v>
      </c>
      <c r="C416" s="239" t="s">
        <v>1198</v>
      </c>
      <c r="D416" s="149" t="s">
        <v>1199</v>
      </c>
      <c r="E416" s="150" t="s">
        <v>962</v>
      </c>
      <c r="F416" s="150">
        <v>1</v>
      </c>
      <c r="G416" s="150">
        <v>5</v>
      </c>
      <c r="H416" s="151">
        <v>16.692</v>
      </c>
      <c r="I416" s="69">
        <f>H416*(1-Скидка_3M_EUR)</f>
        <v>16.692</v>
      </c>
      <c r="J416" s="68"/>
      <c r="K416" s="69">
        <f t="shared" si="29"/>
        <v>0</v>
      </c>
    </row>
    <row r="417" spans="1:11" ht="11.25" customHeight="1" thickBot="1">
      <c r="A417" s="238"/>
      <c r="C417" s="360" t="s">
        <v>1200</v>
      </c>
      <c r="D417" s="360"/>
      <c r="E417" s="360"/>
      <c r="F417" s="360"/>
      <c r="G417" s="360"/>
      <c r="H417" s="361"/>
      <c r="I417" s="69"/>
      <c r="J417" s="68"/>
      <c r="K417" s="69"/>
    </row>
    <row r="418" spans="1:11" ht="11.25" customHeight="1">
      <c r="A418" s="238">
        <v>0</v>
      </c>
      <c r="B418" s="14" t="s">
        <v>713</v>
      </c>
      <c r="C418" s="239" t="s">
        <v>1201</v>
      </c>
      <c r="D418" s="149" t="s">
        <v>1202</v>
      </c>
      <c r="E418" s="150" t="s">
        <v>962</v>
      </c>
      <c r="F418" s="150">
        <v>1</v>
      </c>
      <c r="G418" s="150">
        <v>1</v>
      </c>
      <c r="H418" s="151">
        <v>145.10400000000001</v>
      </c>
      <c r="I418" s="69">
        <f>H418*(1-Скидка_3M_EUR)</f>
        <v>145.10400000000001</v>
      </c>
      <c r="J418" s="68"/>
      <c r="K418" s="69">
        <f t="shared" si="29"/>
        <v>0</v>
      </c>
    </row>
    <row r="419" spans="1:11" ht="11.25" customHeight="1">
      <c r="A419" s="238"/>
      <c r="C419" s="239"/>
      <c r="D419" s="149"/>
      <c r="E419" s="150"/>
      <c r="F419" s="150"/>
      <c r="G419" s="150"/>
      <c r="H419" s="151"/>
      <c r="I419" s="69"/>
      <c r="J419" s="68"/>
      <c r="K419" s="69"/>
    </row>
    <row r="420" spans="1:11" ht="11.25" customHeight="1">
      <c r="A420" s="238">
        <v>0</v>
      </c>
      <c r="B420" s="14" t="s">
        <v>713</v>
      </c>
      <c r="C420" s="239" t="s">
        <v>1203</v>
      </c>
      <c r="D420" s="149" t="s">
        <v>1204</v>
      </c>
      <c r="E420" s="150" t="s">
        <v>962</v>
      </c>
      <c r="F420" s="150">
        <v>1</v>
      </c>
      <c r="G420" s="150">
        <v>1</v>
      </c>
      <c r="H420" s="151">
        <v>84.72</v>
      </c>
      <c r="I420" s="69">
        <f>H420*(1-Скидка_3M_EUR)</f>
        <v>84.72</v>
      </c>
      <c r="J420" s="68"/>
      <c r="K420" s="69">
        <f t="shared" si="29"/>
        <v>0</v>
      </c>
    </row>
    <row r="421" spans="1:11" ht="11.25" customHeight="1">
      <c r="A421" s="238">
        <v>0</v>
      </c>
      <c r="B421" s="14" t="s">
        <v>713</v>
      </c>
      <c r="C421" s="239" t="s">
        <v>1205</v>
      </c>
      <c r="D421" s="149" t="s">
        <v>1206</v>
      </c>
      <c r="E421" s="150" t="s">
        <v>962</v>
      </c>
      <c r="F421" s="150">
        <v>1</v>
      </c>
      <c r="G421" s="150">
        <v>1</v>
      </c>
      <c r="H421" s="151">
        <v>84.72</v>
      </c>
      <c r="I421" s="69">
        <f>H421*(1-Скидка_3M_EUR)</f>
        <v>84.72</v>
      </c>
      <c r="J421" s="68"/>
      <c r="K421" s="69">
        <f t="shared" si="29"/>
        <v>0</v>
      </c>
    </row>
    <row r="422" spans="1:11" ht="11.25" customHeight="1" thickBot="1">
      <c r="A422" s="238"/>
      <c r="C422" s="239"/>
      <c r="D422" s="149"/>
      <c r="E422" s="150"/>
      <c r="F422" s="150"/>
      <c r="G422" s="150"/>
      <c r="H422" s="151"/>
      <c r="I422" s="69"/>
      <c r="J422" s="68"/>
      <c r="K422" s="69"/>
    </row>
    <row r="423" spans="1:11" ht="11.25" customHeight="1" thickBot="1">
      <c r="A423" s="238"/>
      <c r="C423" s="360" t="s">
        <v>1207</v>
      </c>
      <c r="D423" s="360"/>
      <c r="E423" s="360"/>
      <c r="F423" s="360"/>
      <c r="G423" s="360"/>
      <c r="H423" s="361"/>
      <c r="I423" s="69"/>
      <c r="J423" s="68"/>
      <c r="K423" s="69"/>
    </row>
    <row r="424" spans="1:11" ht="11.25" customHeight="1">
      <c r="A424" s="238">
        <v>0</v>
      </c>
      <c r="B424" s="14" t="s">
        <v>714</v>
      </c>
      <c r="C424" s="239" t="s">
        <v>1208</v>
      </c>
      <c r="D424" s="149" t="s">
        <v>1209</v>
      </c>
      <c r="E424" s="150" t="s">
        <v>957</v>
      </c>
      <c r="F424" s="150">
        <v>1</v>
      </c>
      <c r="G424" s="150">
        <v>1</v>
      </c>
      <c r="H424" s="151">
        <v>247.75200000000001</v>
      </c>
      <c r="I424" s="69">
        <f>H424*(1-Скидка_3M_EUR)</f>
        <v>247.75200000000001</v>
      </c>
      <c r="J424" s="68"/>
      <c r="K424" s="69">
        <f t="shared" si="29"/>
        <v>0</v>
      </c>
    </row>
    <row r="425" spans="1:11" ht="11.25" customHeight="1">
      <c r="A425" s="238">
        <v>0</v>
      </c>
      <c r="B425" s="14" t="s">
        <v>714</v>
      </c>
      <c r="C425" s="239" t="s">
        <v>1210</v>
      </c>
      <c r="D425" s="149" t="s">
        <v>1211</v>
      </c>
      <c r="E425" s="150" t="s">
        <v>957</v>
      </c>
      <c r="F425" s="150">
        <v>1</v>
      </c>
      <c r="G425" s="150">
        <v>25</v>
      </c>
      <c r="H425" s="151">
        <v>13.428000000000001</v>
      </c>
      <c r="I425" s="69">
        <f>H425*(1-Скидка_3M_EUR)</f>
        <v>13.428000000000001</v>
      </c>
      <c r="J425" s="68"/>
      <c r="K425" s="69">
        <f t="shared" si="29"/>
        <v>0</v>
      </c>
    </row>
    <row r="426" spans="1:11" ht="11.25" customHeight="1" thickBot="1">
      <c r="A426" s="238">
        <v>0</v>
      </c>
      <c r="B426" s="14" t="s">
        <v>714</v>
      </c>
      <c r="C426" s="240" t="s">
        <v>1212</v>
      </c>
      <c r="D426" s="152" t="s">
        <v>1213</v>
      </c>
      <c r="E426" s="153" t="s">
        <v>957</v>
      </c>
      <c r="F426" s="153">
        <v>1</v>
      </c>
      <c r="G426" s="153">
        <v>25</v>
      </c>
      <c r="H426" s="154">
        <v>8.8079999999999998</v>
      </c>
      <c r="I426" s="69">
        <f>H426*(1-Скидка_3M_EUR)</f>
        <v>8.8079999999999998</v>
      </c>
      <c r="J426" s="68"/>
      <c r="K426" s="69">
        <f t="shared" si="29"/>
        <v>0</v>
      </c>
    </row>
    <row r="427" spans="1:11" ht="11.25" customHeight="1" thickBot="1">
      <c r="A427" s="238"/>
      <c r="C427" s="360" t="s">
        <v>748</v>
      </c>
      <c r="D427" s="360"/>
      <c r="E427" s="360"/>
      <c r="F427" s="360"/>
      <c r="G427" s="360"/>
      <c r="H427" s="361"/>
      <c r="I427" s="69"/>
      <c r="J427" s="68"/>
      <c r="K427" s="69"/>
    </row>
    <row r="428" spans="1:11" ht="11.25" customHeight="1">
      <c r="A428" s="238">
        <v>0</v>
      </c>
      <c r="B428" s="14" t="s">
        <v>747</v>
      </c>
      <c r="C428" s="241" t="s">
        <v>1214</v>
      </c>
      <c r="D428" s="155" t="s">
        <v>1215</v>
      </c>
      <c r="E428" s="156" t="s">
        <v>962</v>
      </c>
      <c r="F428" s="156">
        <v>1</v>
      </c>
      <c r="G428" s="156">
        <v>4</v>
      </c>
      <c r="H428" s="157">
        <v>38.390159999999995</v>
      </c>
      <c r="I428" s="69">
        <f>H428*(1-Скидка_3M_EUR)</f>
        <v>38.390159999999995</v>
      </c>
      <c r="J428" s="68"/>
      <c r="K428" s="69">
        <f t="shared" si="29"/>
        <v>0</v>
      </c>
    </row>
    <row r="429" spans="1:11" ht="11.25" customHeight="1">
      <c r="A429" s="238">
        <v>0</v>
      </c>
      <c r="B429" s="14" t="s">
        <v>747</v>
      </c>
      <c r="C429" s="239" t="s">
        <v>1216</v>
      </c>
      <c r="D429" s="149" t="s">
        <v>1217</v>
      </c>
      <c r="E429" s="150" t="s">
        <v>962</v>
      </c>
      <c r="F429" s="150">
        <v>1</v>
      </c>
      <c r="G429" s="150">
        <v>2</v>
      </c>
      <c r="H429" s="151">
        <v>66.52</v>
      </c>
      <c r="I429" s="69">
        <f>H429*(1-Скидка_3M_EUR)</f>
        <v>66.52</v>
      </c>
      <c r="J429" s="68"/>
      <c r="K429" s="69">
        <f t="shared" si="29"/>
        <v>0</v>
      </c>
    </row>
    <row r="430" spans="1:11" ht="11.25" customHeight="1">
      <c r="A430" s="238">
        <v>0</v>
      </c>
      <c r="B430" s="14" t="s">
        <v>747</v>
      </c>
      <c r="C430" s="239" t="s">
        <v>1218</v>
      </c>
      <c r="D430" s="149" t="s">
        <v>1219</v>
      </c>
      <c r="E430" s="150" t="s">
        <v>962</v>
      </c>
      <c r="F430" s="150">
        <v>1</v>
      </c>
      <c r="G430" s="150">
        <v>1</v>
      </c>
      <c r="H430" s="151">
        <v>133.18</v>
      </c>
      <c r="I430" s="69">
        <f>H430*(1-Скидка_3M_EUR)</f>
        <v>133.18</v>
      </c>
      <c r="J430" s="68"/>
      <c r="K430" s="69">
        <f t="shared" si="29"/>
        <v>0</v>
      </c>
    </row>
    <row r="431" spans="1:11" ht="11.25" customHeight="1">
      <c r="A431" s="238">
        <v>0</v>
      </c>
      <c r="B431" s="14" t="s">
        <v>747</v>
      </c>
      <c r="C431" s="240" t="s">
        <v>1220</v>
      </c>
      <c r="D431" s="152" t="s">
        <v>1221</v>
      </c>
      <c r="E431" s="153" t="s">
        <v>962</v>
      </c>
      <c r="F431" s="153">
        <v>1</v>
      </c>
      <c r="G431" s="153">
        <v>1</v>
      </c>
      <c r="H431" s="154">
        <v>168.97</v>
      </c>
      <c r="I431" s="69">
        <f>H431*(1-Скидка_3M_EUR)</f>
        <v>168.97</v>
      </c>
      <c r="J431" s="68"/>
      <c r="K431" s="69">
        <f t="shared" si="29"/>
        <v>0</v>
      </c>
    </row>
    <row r="432" spans="1:11" ht="11.25" customHeight="1">
      <c r="A432" s="238"/>
      <c r="C432" s="135"/>
      <c r="D432" s="135"/>
      <c r="E432" s="135"/>
      <c r="F432" s="135"/>
      <c r="G432" s="135"/>
      <c r="H432" s="135"/>
      <c r="I432" s="69"/>
      <c r="J432" s="68"/>
      <c r="K432" s="69"/>
    </row>
    <row r="433" spans="1:11" ht="11.25" customHeight="1">
      <c r="A433" s="238">
        <v>0</v>
      </c>
      <c r="B433" s="14" t="s">
        <v>713</v>
      </c>
      <c r="C433" s="241" t="s">
        <v>1222</v>
      </c>
      <c r="D433" s="155" t="s">
        <v>1223</v>
      </c>
      <c r="E433" s="156" t="s">
        <v>962</v>
      </c>
      <c r="F433" s="156">
        <v>1</v>
      </c>
      <c r="G433" s="156">
        <v>1</v>
      </c>
      <c r="H433" s="157">
        <v>29.51</v>
      </c>
      <c r="I433" s="69">
        <f>H433*(1-Скидка_3M_EUR)</f>
        <v>29.51</v>
      </c>
      <c r="J433" s="68"/>
      <c r="K433" s="69">
        <f t="shared" si="29"/>
        <v>0</v>
      </c>
    </row>
    <row r="434" spans="1:11" ht="11.25" customHeight="1">
      <c r="A434" s="238">
        <v>0</v>
      </c>
      <c r="B434" s="14" t="s">
        <v>713</v>
      </c>
      <c r="C434" s="239" t="s">
        <v>1224</v>
      </c>
      <c r="D434" s="149" t="s">
        <v>1225</v>
      </c>
      <c r="E434" s="150" t="s">
        <v>962</v>
      </c>
      <c r="F434" s="150">
        <v>1</v>
      </c>
      <c r="G434" s="150">
        <v>1</v>
      </c>
      <c r="H434" s="151">
        <v>42.64</v>
      </c>
      <c r="I434" s="69">
        <f>H434*(1-Скидка_3M_EUR)</f>
        <v>42.64</v>
      </c>
      <c r="J434" s="68"/>
      <c r="K434" s="69">
        <f t="shared" si="29"/>
        <v>0</v>
      </c>
    </row>
    <row r="435" spans="1:11" ht="11.25" customHeight="1">
      <c r="A435" s="238">
        <v>0</v>
      </c>
      <c r="B435" s="14" t="s">
        <v>713</v>
      </c>
      <c r="C435" s="239" t="s">
        <v>1226</v>
      </c>
      <c r="D435" s="149" t="s">
        <v>1227</v>
      </c>
      <c r="E435" s="150" t="s">
        <v>962</v>
      </c>
      <c r="F435" s="150">
        <v>1</v>
      </c>
      <c r="G435" s="150">
        <v>1</v>
      </c>
      <c r="H435" s="151">
        <v>62.05</v>
      </c>
      <c r="I435" s="69">
        <f>H435*(1-Скидка_3M_EUR)</f>
        <v>62.05</v>
      </c>
      <c r="J435" s="68"/>
      <c r="K435" s="69">
        <f t="shared" si="29"/>
        <v>0</v>
      </c>
    </row>
    <row r="436" spans="1:11" ht="11.25" customHeight="1">
      <c r="A436" s="238">
        <v>0</v>
      </c>
      <c r="B436" s="14" t="s">
        <v>713</v>
      </c>
      <c r="C436" s="239" t="s">
        <v>1228</v>
      </c>
      <c r="D436" s="149" t="s">
        <v>1229</v>
      </c>
      <c r="E436" s="150" t="s">
        <v>962</v>
      </c>
      <c r="F436" s="150">
        <v>1</v>
      </c>
      <c r="G436" s="150">
        <v>1</v>
      </c>
      <c r="H436" s="151">
        <v>78.709999999999994</v>
      </c>
      <c r="I436" s="69">
        <f>H436*(1-Скидка_3M_EUR)</f>
        <v>78.709999999999994</v>
      </c>
      <c r="J436" s="68"/>
      <c r="K436" s="69">
        <f t="shared" si="29"/>
        <v>0</v>
      </c>
    </row>
    <row r="437" spans="1:11" ht="11.25" customHeight="1" thickBot="1">
      <c r="A437" s="238">
        <v>0</v>
      </c>
      <c r="B437" s="14" t="s">
        <v>713</v>
      </c>
      <c r="C437" s="239" t="s">
        <v>1230</v>
      </c>
      <c r="D437" s="149" t="s">
        <v>1231</v>
      </c>
      <c r="E437" s="150" t="s">
        <v>962</v>
      </c>
      <c r="F437" s="150">
        <v>1</v>
      </c>
      <c r="G437" s="150">
        <v>1</v>
      </c>
      <c r="H437" s="151">
        <v>115.66</v>
      </c>
      <c r="I437" s="69">
        <f>H437*(1-Скидка_3M_EUR)</f>
        <v>115.66</v>
      </c>
      <c r="J437" s="68"/>
      <c r="K437" s="69">
        <f t="shared" si="29"/>
        <v>0</v>
      </c>
    </row>
    <row r="438" spans="1:11" ht="11.25" customHeight="1" thickBot="1">
      <c r="A438" s="238"/>
      <c r="C438" s="360" t="s">
        <v>749</v>
      </c>
      <c r="D438" s="360"/>
      <c r="E438" s="360"/>
      <c r="F438" s="360"/>
      <c r="G438" s="360"/>
      <c r="H438" s="361"/>
      <c r="I438" s="69"/>
      <c r="J438" s="68"/>
      <c r="K438" s="69"/>
    </row>
    <row r="439" spans="1:11" ht="11.25" customHeight="1">
      <c r="A439" s="238">
        <v>0</v>
      </c>
      <c r="B439" s="14" t="s">
        <v>750</v>
      </c>
      <c r="C439" s="241" t="s">
        <v>1232</v>
      </c>
      <c r="D439" s="155" t="s">
        <v>1233</v>
      </c>
      <c r="E439" s="156" t="s">
        <v>962</v>
      </c>
      <c r="F439" s="156">
        <v>1</v>
      </c>
      <c r="G439" s="156">
        <v>24</v>
      </c>
      <c r="H439" s="157">
        <v>26.45</v>
      </c>
      <c r="I439" s="69">
        <f>H439*(1-Скидка_3M_EUR)</f>
        <v>26.45</v>
      </c>
      <c r="J439" s="68"/>
      <c r="K439" s="69">
        <f t="shared" si="29"/>
        <v>0</v>
      </c>
    </row>
    <row r="440" spans="1:11" ht="11.25" customHeight="1">
      <c r="A440" s="238">
        <v>0</v>
      </c>
      <c r="B440" s="14" t="s">
        <v>750</v>
      </c>
      <c r="C440" s="239" t="s">
        <v>1234</v>
      </c>
      <c r="D440" s="149" t="s">
        <v>1235</v>
      </c>
      <c r="E440" s="150" t="s">
        <v>962</v>
      </c>
      <c r="F440" s="150">
        <v>1</v>
      </c>
      <c r="G440" s="150">
        <v>12</v>
      </c>
      <c r="H440" s="151">
        <v>39.67</v>
      </c>
      <c r="I440" s="69">
        <f>H440*(1-Скидка_3M_EUR)</f>
        <v>39.67</v>
      </c>
      <c r="J440" s="68"/>
      <c r="K440" s="69">
        <f t="shared" si="29"/>
        <v>0</v>
      </c>
    </row>
    <row r="441" spans="1:11" ht="11.25" customHeight="1">
      <c r="A441" s="238">
        <v>0</v>
      </c>
      <c r="B441" s="14" t="s">
        <v>750</v>
      </c>
      <c r="C441" s="239" t="s">
        <v>1236</v>
      </c>
      <c r="D441" s="149" t="s">
        <v>1237</v>
      </c>
      <c r="E441" s="150" t="s">
        <v>962</v>
      </c>
      <c r="F441" s="150">
        <v>1</v>
      </c>
      <c r="G441" s="150">
        <v>12</v>
      </c>
      <c r="H441" s="151">
        <v>52.94</v>
      </c>
      <c r="I441" s="69">
        <f>H441*(1-Скидка_3M_EUR)</f>
        <v>52.94</v>
      </c>
      <c r="J441" s="68"/>
      <c r="K441" s="69">
        <f t="shared" si="29"/>
        <v>0</v>
      </c>
    </row>
    <row r="442" spans="1:11" ht="11.25" customHeight="1">
      <c r="A442" s="238">
        <v>0</v>
      </c>
      <c r="B442" s="14" t="s">
        <v>750</v>
      </c>
      <c r="C442" s="239" t="s">
        <v>1238</v>
      </c>
      <c r="D442" s="149" t="s">
        <v>1239</v>
      </c>
      <c r="E442" s="150" t="s">
        <v>962</v>
      </c>
      <c r="F442" s="150">
        <v>1</v>
      </c>
      <c r="G442" s="150">
        <v>12</v>
      </c>
      <c r="H442" s="151">
        <v>70.58</v>
      </c>
      <c r="I442" s="69">
        <f>H442*(1-Скидка_3M_EUR)</f>
        <v>70.58</v>
      </c>
      <c r="J442" s="68"/>
      <c r="K442" s="69">
        <f t="shared" si="29"/>
        <v>0</v>
      </c>
    </row>
    <row r="443" spans="1:11" ht="11.25" customHeight="1">
      <c r="A443" s="238">
        <v>0</v>
      </c>
      <c r="B443" s="14" t="s">
        <v>750</v>
      </c>
      <c r="C443" s="239" t="s">
        <v>1240</v>
      </c>
      <c r="D443" s="149" t="s">
        <v>1241</v>
      </c>
      <c r="E443" s="150" t="s">
        <v>962</v>
      </c>
      <c r="F443" s="150">
        <v>1</v>
      </c>
      <c r="G443" s="150">
        <v>12</v>
      </c>
      <c r="H443" s="151">
        <v>83.83</v>
      </c>
      <c r="I443" s="69">
        <f>H443*(1-Скидка_3M_EUR)</f>
        <v>83.83</v>
      </c>
      <c r="J443" s="68"/>
      <c r="K443" s="69">
        <f t="shared" si="29"/>
        <v>0</v>
      </c>
    </row>
    <row r="444" spans="1:11" ht="11.25" customHeight="1">
      <c r="A444" s="238"/>
      <c r="C444" s="239"/>
      <c r="D444" s="149"/>
      <c r="E444" s="150"/>
      <c r="F444" s="150"/>
      <c r="G444" s="150"/>
      <c r="H444" s="151"/>
      <c r="I444" s="69"/>
      <c r="J444" s="68"/>
      <c r="K444" s="69"/>
    </row>
    <row r="445" spans="1:11" ht="11.25" customHeight="1">
      <c r="A445" s="238">
        <v>0</v>
      </c>
      <c r="B445" s="14" t="s">
        <v>750</v>
      </c>
      <c r="C445" s="239" t="s">
        <v>1242</v>
      </c>
      <c r="D445" s="149" t="s">
        <v>1243</v>
      </c>
      <c r="E445" s="150" t="s">
        <v>962</v>
      </c>
      <c r="F445" s="150">
        <v>1</v>
      </c>
      <c r="G445" s="150">
        <v>12</v>
      </c>
      <c r="H445" s="151">
        <v>22.8</v>
      </c>
      <c r="I445" s="69">
        <f>H445*(1-Скидка_3M_EUR)</f>
        <v>22.8</v>
      </c>
      <c r="J445" s="68"/>
      <c r="K445" s="69">
        <f t="shared" si="29"/>
        <v>0</v>
      </c>
    </row>
    <row r="446" spans="1:11" ht="11.25" customHeight="1">
      <c r="A446" s="238">
        <v>0</v>
      </c>
      <c r="B446" s="14" t="s">
        <v>750</v>
      </c>
      <c r="C446" s="239" t="s">
        <v>1244</v>
      </c>
      <c r="D446" s="149" t="s">
        <v>1245</v>
      </c>
      <c r="E446" s="150" t="s">
        <v>962</v>
      </c>
      <c r="F446" s="150">
        <v>1</v>
      </c>
      <c r="G446" s="150">
        <v>12</v>
      </c>
      <c r="H446" s="151">
        <v>35.652000000000001</v>
      </c>
      <c r="I446" s="69">
        <f>H446*(1-Скидка_3M_EUR)</f>
        <v>35.652000000000001</v>
      </c>
      <c r="J446" s="68"/>
      <c r="K446" s="69">
        <f t="shared" si="29"/>
        <v>0</v>
      </c>
    </row>
    <row r="447" spans="1:11" ht="11.25" customHeight="1">
      <c r="A447" s="238"/>
      <c r="C447" s="158"/>
      <c r="D447" s="159"/>
      <c r="E447" s="159"/>
      <c r="F447" s="159"/>
      <c r="G447" s="159"/>
      <c r="H447" s="160"/>
      <c r="I447" s="69"/>
      <c r="J447" s="68"/>
      <c r="K447" s="69"/>
    </row>
    <row r="448" spans="1:11" ht="11.25" customHeight="1">
      <c r="A448" s="238">
        <v>0</v>
      </c>
      <c r="B448" s="14" t="s">
        <v>747</v>
      </c>
      <c r="C448" s="242" t="s">
        <v>1246</v>
      </c>
      <c r="D448" s="149" t="s">
        <v>1247</v>
      </c>
      <c r="E448" s="150" t="s">
        <v>1248</v>
      </c>
      <c r="F448" s="150">
        <v>12</v>
      </c>
      <c r="G448" s="150">
        <v>1</v>
      </c>
      <c r="H448" s="161">
        <v>31.33</v>
      </c>
      <c r="I448" s="69">
        <f>H448*(1-Скидка_3M_EUR)</f>
        <v>31.33</v>
      </c>
      <c r="J448" s="68"/>
      <c r="K448" s="69">
        <f t="shared" si="29"/>
        <v>0</v>
      </c>
    </row>
    <row r="449" spans="1:11" ht="11.25" customHeight="1">
      <c r="A449" s="238"/>
      <c r="C449" s="242"/>
      <c r="D449" s="149"/>
      <c r="E449" s="150"/>
      <c r="F449" s="150"/>
      <c r="G449" s="150"/>
      <c r="H449" s="161"/>
      <c r="I449" s="69"/>
      <c r="J449" s="68"/>
      <c r="K449" s="69"/>
    </row>
    <row r="450" spans="1:11" ht="11.25" customHeight="1">
      <c r="A450" s="238">
        <v>0</v>
      </c>
      <c r="B450" s="14" t="s">
        <v>717</v>
      </c>
      <c r="C450" s="242" t="s">
        <v>1249</v>
      </c>
      <c r="D450" s="149" t="s">
        <v>1250</v>
      </c>
      <c r="E450" s="150" t="s">
        <v>1063</v>
      </c>
      <c r="F450" s="150">
        <v>1</v>
      </c>
      <c r="G450" s="150">
        <v>5</v>
      </c>
      <c r="H450" s="161">
        <v>55.46</v>
      </c>
      <c r="I450" s="69">
        <f>H450*(1-Скидка_3M_EUR)</f>
        <v>55.46</v>
      </c>
      <c r="J450" s="68"/>
      <c r="K450" s="69">
        <f t="shared" si="29"/>
        <v>0</v>
      </c>
    </row>
    <row r="451" spans="1:11" ht="11.25" customHeight="1" thickBot="1">
      <c r="A451" s="238">
        <v>0</v>
      </c>
      <c r="B451" s="14" t="s">
        <v>717</v>
      </c>
      <c r="C451" s="243" t="s">
        <v>1251</v>
      </c>
      <c r="D451" s="162" t="s">
        <v>1252</v>
      </c>
      <c r="E451" s="163" t="s">
        <v>1063</v>
      </c>
      <c r="F451" s="163">
        <v>1</v>
      </c>
      <c r="G451" s="163">
        <v>5</v>
      </c>
      <c r="H451" s="164">
        <v>38.028000000000006</v>
      </c>
      <c r="I451" s="69">
        <f>H451*(1-Скидка_3M_EUR)</f>
        <v>38.028000000000006</v>
      </c>
      <c r="J451" s="68"/>
      <c r="K451" s="69">
        <f t="shared" si="29"/>
        <v>0</v>
      </c>
    </row>
    <row r="452" spans="1:11" ht="11.25" customHeight="1" thickBot="1">
      <c r="A452" s="238"/>
      <c r="C452" s="360" t="s">
        <v>1253</v>
      </c>
      <c r="D452" s="360"/>
      <c r="E452" s="360"/>
      <c r="F452" s="360"/>
      <c r="G452" s="360"/>
      <c r="H452" s="361"/>
      <c r="I452" s="69"/>
      <c r="J452" s="68"/>
      <c r="K452" s="69"/>
    </row>
    <row r="453" spans="1:11" ht="11.25" customHeight="1" thickBot="1">
      <c r="A453" s="238">
        <v>0</v>
      </c>
      <c r="B453" s="14" t="s">
        <v>713</v>
      </c>
      <c r="C453" s="239" t="s">
        <v>1254</v>
      </c>
      <c r="D453" s="149" t="s">
        <v>1255</v>
      </c>
      <c r="E453" s="150" t="s">
        <v>1193</v>
      </c>
      <c r="F453" s="150">
        <v>1</v>
      </c>
      <c r="G453" s="150">
        <v>1</v>
      </c>
      <c r="H453" s="151">
        <v>46.02</v>
      </c>
      <c r="I453" s="69">
        <f>H453*(1-Скидка_3M_EUR)</f>
        <v>46.02</v>
      </c>
      <c r="J453" s="68"/>
      <c r="K453" s="69">
        <f t="shared" ref="K453:K516" si="30">I453*J453</f>
        <v>0</v>
      </c>
    </row>
    <row r="454" spans="1:11" ht="11.25" customHeight="1" thickBot="1">
      <c r="A454" s="238"/>
      <c r="C454" s="360" t="s">
        <v>1256</v>
      </c>
      <c r="D454" s="360"/>
      <c r="E454" s="360"/>
      <c r="F454" s="360"/>
      <c r="G454" s="360"/>
      <c r="H454" s="361"/>
      <c r="I454" s="69"/>
      <c r="J454" s="68"/>
      <c r="K454" s="69"/>
    </row>
    <row r="455" spans="1:11" ht="11.25" customHeight="1" thickBot="1">
      <c r="A455" s="238"/>
      <c r="C455" s="360" t="s">
        <v>1257</v>
      </c>
      <c r="D455" s="360"/>
      <c r="E455" s="360"/>
      <c r="F455" s="360"/>
      <c r="G455" s="360"/>
      <c r="H455" s="361"/>
      <c r="I455" s="69"/>
      <c r="J455" s="68"/>
      <c r="K455" s="69"/>
    </row>
    <row r="456" spans="1:11" ht="11.25" customHeight="1">
      <c r="A456" s="238">
        <v>0</v>
      </c>
      <c r="B456" s="14" t="s">
        <v>713</v>
      </c>
      <c r="C456" s="239" t="s">
        <v>1258</v>
      </c>
      <c r="D456" s="149" t="s">
        <v>1259</v>
      </c>
      <c r="E456" s="150" t="s">
        <v>768</v>
      </c>
      <c r="F456" s="150">
        <v>1</v>
      </c>
      <c r="G456" s="150">
        <v>6</v>
      </c>
      <c r="H456" s="151">
        <v>33.369999999999997</v>
      </c>
      <c r="I456" s="69">
        <f t="shared" ref="I456:I465" si="31">H456*(1-Скидка_3M_EUR)</f>
        <v>33.369999999999997</v>
      </c>
      <c r="J456" s="68"/>
      <c r="K456" s="69">
        <f t="shared" si="30"/>
        <v>0</v>
      </c>
    </row>
    <row r="457" spans="1:11" ht="11.25" customHeight="1">
      <c r="A457" s="238">
        <v>0</v>
      </c>
      <c r="B457" s="14" t="s">
        <v>713</v>
      </c>
      <c r="C457" s="239" t="s">
        <v>1260</v>
      </c>
      <c r="D457" s="149" t="s">
        <v>1261</v>
      </c>
      <c r="E457" s="150" t="s">
        <v>768</v>
      </c>
      <c r="F457" s="150">
        <v>1</v>
      </c>
      <c r="G457" s="150">
        <v>6</v>
      </c>
      <c r="H457" s="151">
        <v>39</v>
      </c>
      <c r="I457" s="69">
        <f t="shared" si="31"/>
        <v>39</v>
      </c>
      <c r="J457" s="68"/>
      <c r="K457" s="69">
        <f t="shared" si="30"/>
        <v>0</v>
      </c>
    </row>
    <row r="458" spans="1:11" ht="11.25" customHeight="1">
      <c r="A458" s="238">
        <v>0</v>
      </c>
      <c r="B458" s="14" t="s">
        <v>713</v>
      </c>
      <c r="C458" s="239" t="s">
        <v>1262</v>
      </c>
      <c r="D458" s="149" t="s">
        <v>1263</v>
      </c>
      <c r="E458" s="150" t="s">
        <v>768</v>
      </c>
      <c r="F458" s="150">
        <v>1</v>
      </c>
      <c r="G458" s="150">
        <v>6</v>
      </c>
      <c r="H458" s="151">
        <v>33.46</v>
      </c>
      <c r="I458" s="69">
        <f t="shared" si="31"/>
        <v>33.46</v>
      </c>
      <c r="J458" s="68"/>
      <c r="K458" s="69">
        <f t="shared" si="30"/>
        <v>0</v>
      </c>
    </row>
    <row r="459" spans="1:11" ht="11.25" customHeight="1">
      <c r="A459" s="238">
        <v>0</v>
      </c>
      <c r="B459" s="14" t="s">
        <v>713</v>
      </c>
      <c r="C459" s="239" t="s">
        <v>1264</v>
      </c>
      <c r="D459" s="149" t="s">
        <v>1265</v>
      </c>
      <c r="E459" s="150" t="s">
        <v>768</v>
      </c>
      <c r="F459" s="150">
        <v>1</v>
      </c>
      <c r="G459" s="150">
        <v>6</v>
      </c>
      <c r="H459" s="151">
        <v>33.369999999999997</v>
      </c>
      <c r="I459" s="69">
        <f t="shared" si="31"/>
        <v>33.369999999999997</v>
      </c>
      <c r="J459" s="68"/>
      <c r="K459" s="69">
        <f t="shared" si="30"/>
        <v>0</v>
      </c>
    </row>
    <row r="460" spans="1:11" ht="11.25" customHeight="1">
      <c r="A460" s="238">
        <v>0</v>
      </c>
      <c r="B460" s="14" t="s">
        <v>713</v>
      </c>
      <c r="C460" s="239" t="s">
        <v>1266</v>
      </c>
      <c r="D460" s="149" t="s">
        <v>1267</v>
      </c>
      <c r="E460" s="150" t="s">
        <v>768</v>
      </c>
      <c r="F460" s="150">
        <v>1</v>
      </c>
      <c r="G460" s="150">
        <v>6</v>
      </c>
      <c r="H460" s="151">
        <v>39</v>
      </c>
      <c r="I460" s="69">
        <f t="shared" si="31"/>
        <v>39</v>
      </c>
      <c r="J460" s="68"/>
      <c r="K460" s="69">
        <f t="shared" si="30"/>
        <v>0</v>
      </c>
    </row>
    <row r="461" spans="1:11" ht="11.25" customHeight="1">
      <c r="A461" s="238">
        <v>0</v>
      </c>
      <c r="B461" s="14" t="s">
        <v>713</v>
      </c>
      <c r="C461" s="239" t="s">
        <v>1268</v>
      </c>
      <c r="D461" s="149" t="s">
        <v>1269</v>
      </c>
      <c r="E461" s="150" t="s">
        <v>768</v>
      </c>
      <c r="F461" s="150">
        <v>1</v>
      </c>
      <c r="G461" s="150">
        <v>6</v>
      </c>
      <c r="H461" s="151">
        <v>39</v>
      </c>
      <c r="I461" s="69">
        <f t="shared" si="31"/>
        <v>39</v>
      </c>
      <c r="J461" s="68"/>
      <c r="K461" s="69">
        <f t="shared" si="30"/>
        <v>0</v>
      </c>
    </row>
    <row r="462" spans="1:11" ht="11.25" customHeight="1">
      <c r="A462" s="238">
        <v>0</v>
      </c>
      <c r="B462" s="14" t="s">
        <v>713</v>
      </c>
      <c r="C462" s="239" t="s">
        <v>1270</v>
      </c>
      <c r="D462" s="149" t="s">
        <v>1271</v>
      </c>
      <c r="E462" s="150" t="s">
        <v>768</v>
      </c>
      <c r="F462" s="150">
        <v>1</v>
      </c>
      <c r="G462" s="150">
        <v>6</v>
      </c>
      <c r="H462" s="151">
        <v>33.369999999999997</v>
      </c>
      <c r="I462" s="69">
        <f t="shared" si="31"/>
        <v>33.369999999999997</v>
      </c>
      <c r="J462" s="68"/>
      <c r="K462" s="69">
        <f t="shared" si="30"/>
        <v>0</v>
      </c>
    </row>
    <row r="463" spans="1:11" ht="11.25" customHeight="1">
      <c r="A463" s="238">
        <v>0</v>
      </c>
      <c r="B463" s="14" t="s">
        <v>713</v>
      </c>
      <c r="C463" s="239" t="s">
        <v>1272</v>
      </c>
      <c r="D463" s="149" t="s">
        <v>1273</v>
      </c>
      <c r="E463" s="150" t="s">
        <v>768</v>
      </c>
      <c r="F463" s="150">
        <v>1</v>
      </c>
      <c r="G463" s="150">
        <v>6</v>
      </c>
      <c r="H463" s="151">
        <v>29.532</v>
      </c>
      <c r="I463" s="69">
        <f t="shared" si="31"/>
        <v>29.532</v>
      </c>
      <c r="J463" s="68"/>
      <c r="K463" s="69">
        <f t="shared" si="30"/>
        <v>0</v>
      </c>
    </row>
    <row r="464" spans="1:11" ht="11.25" customHeight="1">
      <c r="A464" s="238">
        <v>0</v>
      </c>
      <c r="B464" s="14" t="s">
        <v>713</v>
      </c>
      <c r="C464" s="239" t="s">
        <v>1274</v>
      </c>
      <c r="D464" s="149" t="s">
        <v>1275</v>
      </c>
      <c r="E464" s="150" t="s">
        <v>768</v>
      </c>
      <c r="F464" s="150">
        <v>1</v>
      </c>
      <c r="G464" s="150">
        <v>6</v>
      </c>
      <c r="H464" s="151">
        <v>45.191999999999993</v>
      </c>
      <c r="I464" s="69">
        <f t="shared" si="31"/>
        <v>45.191999999999993</v>
      </c>
      <c r="J464" s="68"/>
      <c r="K464" s="69">
        <f t="shared" si="30"/>
        <v>0</v>
      </c>
    </row>
    <row r="465" spans="1:11" ht="11.25" customHeight="1" thickBot="1">
      <c r="A465" s="238">
        <v>0</v>
      </c>
      <c r="B465" s="14" t="s">
        <v>713</v>
      </c>
      <c r="C465" s="240" t="s">
        <v>1276</v>
      </c>
      <c r="D465" s="152" t="s">
        <v>1277</v>
      </c>
      <c r="E465" s="153" t="s">
        <v>768</v>
      </c>
      <c r="F465" s="153">
        <v>1</v>
      </c>
      <c r="G465" s="153">
        <v>10</v>
      </c>
      <c r="H465" s="154">
        <v>81.168000000000006</v>
      </c>
      <c r="I465" s="69">
        <f t="shared" si="31"/>
        <v>81.168000000000006</v>
      </c>
      <c r="J465" s="68"/>
      <c r="K465" s="69">
        <f t="shared" si="30"/>
        <v>0</v>
      </c>
    </row>
    <row r="466" spans="1:11" ht="11.25" customHeight="1" thickBot="1">
      <c r="A466" s="238"/>
      <c r="C466" s="360" t="s">
        <v>1279</v>
      </c>
      <c r="D466" s="360"/>
      <c r="E466" s="360"/>
      <c r="F466" s="360"/>
      <c r="G466" s="360"/>
      <c r="H466" s="361"/>
      <c r="I466" s="69"/>
      <c r="J466" s="68"/>
      <c r="K466" s="69"/>
    </row>
    <row r="467" spans="1:11" ht="11.25" customHeight="1">
      <c r="A467" s="238">
        <v>0</v>
      </c>
      <c r="B467" s="14" t="s">
        <v>714</v>
      </c>
      <c r="C467" s="241" t="s">
        <v>1278</v>
      </c>
      <c r="D467" s="155" t="s">
        <v>1279</v>
      </c>
      <c r="E467" s="156" t="s">
        <v>1070</v>
      </c>
      <c r="F467" s="156">
        <v>1</v>
      </c>
      <c r="G467" s="156">
        <v>1</v>
      </c>
      <c r="H467" s="157">
        <v>572.17200000000003</v>
      </c>
      <c r="I467" s="69">
        <f t="shared" ref="I467:I474" si="32">H467*(1-Скидка_3M_EUR)</f>
        <v>572.17200000000003</v>
      </c>
      <c r="J467" s="68"/>
      <c r="K467" s="69">
        <f t="shared" si="30"/>
        <v>0</v>
      </c>
    </row>
    <row r="468" spans="1:11" ht="11.25" customHeight="1">
      <c r="A468" s="238">
        <v>0</v>
      </c>
      <c r="B468" s="14" t="s">
        <v>713</v>
      </c>
      <c r="C468" s="239" t="s">
        <v>1280</v>
      </c>
      <c r="D468" s="149" t="s">
        <v>1281</v>
      </c>
      <c r="E468" s="150" t="s">
        <v>975</v>
      </c>
      <c r="F468" s="150">
        <v>1</v>
      </c>
      <c r="G468" s="150">
        <v>12</v>
      </c>
      <c r="H468" s="151">
        <v>32.207999999999998</v>
      </c>
      <c r="I468" s="69">
        <f t="shared" si="32"/>
        <v>32.207999999999998</v>
      </c>
      <c r="J468" s="68"/>
      <c r="K468" s="69">
        <f t="shared" si="30"/>
        <v>0</v>
      </c>
    </row>
    <row r="469" spans="1:11" ht="11.25" customHeight="1">
      <c r="A469" s="238">
        <v>0</v>
      </c>
      <c r="B469" s="14" t="s">
        <v>740</v>
      </c>
      <c r="C469" s="239" t="s">
        <v>1282</v>
      </c>
      <c r="D469" s="149" t="s">
        <v>1283</v>
      </c>
      <c r="E469" s="150" t="s">
        <v>957</v>
      </c>
      <c r="F469" s="150">
        <v>1</v>
      </c>
      <c r="G469" s="150">
        <v>1</v>
      </c>
      <c r="H469" s="151">
        <v>230.59199999999998</v>
      </c>
      <c r="I469" s="69">
        <f t="shared" si="32"/>
        <v>230.59199999999998</v>
      </c>
      <c r="J469" s="68"/>
      <c r="K469" s="69">
        <f t="shared" si="30"/>
        <v>0</v>
      </c>
    </row>
    <row r="470" spans="1:11" ht="11.25" customHeight="1">
      <c r="A470" s="238">
        <v>0</v>
      </c>
      <c r="B470" s="14" t="s">
        <v>740</v>
      </c>
      <c r="C470" s="239" t="s">
        <v>1284</v>
      </c>
      <c r="D470" s="149" t="s">
        <v>1285</v>
      </c>
      <c r="E470" s="150" t="s">
        <v>957</v>
      </c>
      <c r="F470" s="150">
        <v>1</v>
      </c>
      <c r="G470" s="150">
        <v>1</v>
      </c>
      <c r="H470" s="151">
        <v>111.504</v>
      </c>
      <c r="I470" s="69">
        <f t="shared" si="32"/>
        <v>111.504</v>
      </c>
      <c r="J470" s="68"/>
      <c r="K470" s="69">
        <f t="shared" si="30"/>
        <v>0</v>
      </c>
    </row>
    <row r="471" spans="1:11" ht="11.25" customHeight="1">
      <c r="A471" s="238">
        <v>0</v>
      </c>
      <c r="B471" s="14" t="s">
        <v>740</v>
      </c>
      <c r="C471" s="239" t="s">
        <v>1286</v>
      </c>
      <c r="D471" s="149" t="s">
        <v>1287</v>
      </c>
      <c r="E471" s="150" t="s">
        <v>957</v>
      </c>
      <c r="F471" s="150">
        <v>1</v>
      </c>
      <c r="G471" s="150">
        <v>1</v>
      </c>
      <c r="H471" s="151">
        <v>183.92400000000001</v>
      </c>
      <c r="I471" s="69">
        <f t="shared" si="32"/>
        <v>183.92400000000001</v>
      </c>
      <c r="J471" s="68"/>
      <c r="K471" s="69">
        <f t="shared" si="30"/>
        <v>0</v>
      </c>
    </row>
    <row r="472" spans="1:11" ht="11.25" customHeight="1">
      <c r="A472" s="238">
        <v>0</v>
      </c>
      <c r="B472" s="14" t="s">
        <v>713</v>
      </c>
      <c r="C472" s="239" t="s">
        <v>1288</v>
      </c>
      <c r="D472" s="149" t="s">
        <v>1289</v>
      </c>
      <c r="E472" s="150" t="s">
        <v>957</v>
      </c>
      <c r="F472" s="150">
        <v>1</v>
      </c>
      <c r="G472" s="150">
        <v>20</v>
      </c>
      <c r="H472" s="151">
        <v>10.210000000000001</v>
      </c>
      <c r="I472" s="69">
        <f t="shared" si="32"/>
        <v>10.210000000000001</v>
      </c>
      <c r="J472" s="68"/>
      <c r="K472" s="69">
        <f t="shared" si="30"/>
        <v>0</v>
      </c>
    </row>
    <row r="473" spans="1:11" ht="11.25" customHeight="1">
      <c r="A473" s="238">
        <v>0</v>
      </c>
      <c r="B473" s="14" t="s">
        <v>713</v>
      </c>
      <c r="C473" s="239" t="s">
        <v>1290</v>
      </c>
      <c r="D473" s="149" t="s">
        <v>1291</v>
      </c>
      <c r="E473" s="150" t="s">
        <v>1070</v>
      </c>
      <c r="F473" s="150">
        <v>20</v>
      </c>
      <c r="G473" s="150">
        <v>4</v>
      </c>
      <c r="H473" s="151">
        <v>23.808</v>
      </c>
      <c r="I473" s="69">
        <f t="shared" si="32"/>
        <v>23.808</v>
      </c>
      <c r="J473" s="68"/>
      <c r="K473" s="69">
        <f t="shared" si="30"/>
        <v>0</v>
      </c>
    </row>
    <row r="474" spans="1:11" ht="11.25" customHeight="1" thickBot="1">
      <c r="A474" s="238">
        <v>0</v>
      </c>
      <c r="B474" s="14" t="s">
        <v>713</v>
      </c>
      <c r="C474" s="239" t="s">
        <v>1292</v>
      </c>
      <c r="D474" s="149" t="s">
        <v>1293</v>
      </c>
      <c r="E474" s="150" t="s">
        <v>1070</v>
      </c>
      <c r="F474" s="150">
        <v>20</v>
      </c>
      <c r="G474" s="150">
        <v>4</v>
      </c>
      <c r="H474" s="151">
        <v>30.167999999999999</v>
      </c>
      <c r="I474" s="69">
        <f t="shared" si="32"/>
        <v>30.167999999999999</v>
      </c>
      <c r="J474" s="68"/>
      <c r="K474" s="69">
        <f t="shared" si="30"/>
        <v>0</v>
      </c>
    </row>
    <row r="475" spans="1:11" ht="11.25" customHeight="1" thickBot="1">
      <c r="A475" s="238"/>
      <c r="C475" s="360" t="s">
        <v>1294</v>
      </c>
      <c r="D475" s="360"/>
      <c r="E475" s="360"/>
      <c r="F475" s="360"/>
      <c r="G475" s="360"/>
      <c r="H475" s="361"/>
      <c r="I475" s="69"/>
      <c r="J475" s="68"/>
      <c r="K475" s="69"/>
    </row>
    <row r="476" spans="1:11" ht="11.25" customHeight="1">
      <c r="A476" s="238">
        <v>0</v>
      </c>
      <c r="B476" s="14" t="s">
        <v>713</v>
      </c>
      <c r="C476" s="239" t="s">
        <v>2359</v>
      </c>
      <c r="D476" s="149" t="s">
        <v>2360</v>
      </c>
      <c r="E476" s="150" t="s">
        <v>975</v>
      </c>
      <c r="F476" s="150">
        <v>1</v>
      </c>
      <c r="G476" s="150">
        <v>12</v>
      </c>
      <c r="H476" s="151">
        <v>40.99</v>
      </c>
      <c r="I476" s="69">
        <f>H476*(1-Скидка_3M_EUR)</f>
        <v>40.99</v>
      </c>
      <c r="J476" s="68"/>
      <c r="K476" s="69">
        <f>I476*J476</f>
        <v>0</v>
      </c>
    </row>
    <row r="477" spans="1:11" ht="11.25" customHeight="1">
      <c r="A477" s="238">
        <v>0</v>
      </c>
      <c r="B477" s="14" t="s">
        <v>713</v>
      </c>
      <c r="C477" s="239" t="s">
        <v>3122</v>
      </c>
      <c r="D477" s="149" t="s">
        <v>3123</v>
      </c>
      <c r="E477" s="150" t="s">
        <v>975</v>
      </c>
      <c r="F477" s="150">
        <v>1</v>
      </c>
      <c r="G477" s="150">
        <v>12</v>
      </c>
      <c r="H477" s="151">
        <v>48.55</v>
      </c>
      <c r="I477" s="69">
        <f>H477*(1-Скидка_3M_EUR)</f>
        <v>48.55</v>
      </c>
      <c r="J477" s="68"/>
      <c r="K477" s="69">
        <f>I477*J477</f>
        <v>0</v>
      </c>
    </row>
    <row r="478" spans="1:11" ht="11.25" customHeight="1">
      <c r="A478" s="238">
        <v>0</v>
      </c>
      <c r="B478" s="14" t="s">
        <v>713</v>
      </c>
      <c r="C478" s="239" t="s">
        <v>4691</v>
      </c>
      <c r="D478" s="149" t="s">
        <v>4692</v>
      </c>
      <c r="E478" s="150" t="s">
        <v>975</v>
      </c>
      <c r="F478" s="150">
        <v>1</v>
      </c>
      <c r="G478" s="150">
        <v>12</v>
      </c>
      <c r="H478" s="151">
        <v>53.93</v>
      </c>
      <c r="I478" s="69">
        <f>H478*(1-Скидка_3M_EUR)</f>
        <v>53.93</v>
      </c>
      <c r="J478" s="68"/>
      <c r="K478" s="69">
        <f>I478*J478</f>
        <v>0</v>
      </c>
    </row>
    <row r="479" spans="1:11" ht="11.25" customHeight="1">
      <c r="A479" s="238">
        <v>0</v>
      </c>
      <c r="B479" s="14" t="s">
        <v>713</v>
      </c>
      <c r="C479" s="239" t="s">
        <v>1295</v>
      </c>
      <c r="D479" s="149" t="s">
        <v>1296</v>
      </c>
      <c r="E479" s="150" t="s">
        <v>957</v>
      </c>
      <c r="F479" s="150">
        <v>1</v>
      </c>
      <c r="G479" s="150">
        <v>20</v>
      </c>
      <c r="H479" s="151">
        <v>20.22</v>
      </c>
      <c r="I479" s="69">
        <f t="shared" ref="I479:I496" si="33">H479*(1-Скидка_3M_EUR)</f>
        <v>20.22</v>
      </c>
      <c r="J479" s="68"/>
      <c r="K479" s="69">
        <f t="shared" si="30"/>
        <v>0</v>
      </c>
    </row>
    <row r="480" spans="1:11" ht="11.25" customHeight="1">
      <c r="A480" s="238">
        <v>0</v>
      </c>
      <c r="B480" s="14" t="s">
        <v>717</v>
      </c>
      <c r="C480" s="239" t="s">
        <v>1297</v>
      </c>
      <c r="D480" s="149" t="s">
        <v>1298</v>
      </c>
      <c r="E480" s="150" t="s">
        <v>957</v>
      </c>
      <c r="F480" s="150">
        <v>1</v>
      </c>
      <c r="G480" s="150">
        <v>10</v>
      </c>
      <c r="H480" s="151">
        <v>22.08</v>
      </c>
      <c r="I480" s="69">
        <f t="shared" si="33"/>
        <v>22.08</v>
      </c>
      <c r="J480" s="68"/>
      <c r="K480" s="69">
        <f t="shared" si="30"/>
        <v>0</v>
      </c>
    </row>
    <row r="481" spans="1:11" ht="11.25" customHeight="1">
      <c r="A481" s="238">
        <v>0</v>
      </c>
      <c r="B481" s="14" t="s">
        <v>751</v>
      </c>
      <c r="C481" s="239" t="s">
        <v>1299</v>
      </c>
      <c r="D481" s="149" t="s">
        <v>1300</v>
      </c>
      <c r="E481" s="150" t="s">
        <v>957</v>
      </c>
      <c r="F481" s="150">
        <v>1</v>
      </c>
      <c r="G481" s="150">
        <v>400</v>
      </c>
      <c r="H481" s="151">
        <v>7.8599999999999994</v>
      </c>
      <c r="I481" s="69">
        <f t="shared" si="33"/>
        <v>7.8599999999999994</v>
      </c>
      <c r="J481" s="68"/>
      <c r="K481" s="69">
        <f t="shared" si="30"/>
        <v>0</v>
      </c>
    </row>
    <row r="482" spans="1:11" ht="11.25" customHeight="1">
      <c r="A482" s="238">
        <v>0</v>
      </c>
      <c r="B482" s="14" t="s">
        <v>713</v>
      </c>
      <c r="C482" s="239" t="s">
        <v>1301</v>
      </c>
      <c r="D482" s="149" t="s">
        <v>1302</v>
      </c>
      <c r="E482" s="150" t="s">
        <v>975</v>
      </c>
      <c r="F482" s="150">
        <v>1</v>
      </c>
      <c r="G482" s="150">
        <v>12</v>
      </c>
      <c r="H482" s="151">
        <v>48.64</v>
      </c>
      <c r="I482" s="69">
        <f t="shared" si="33"/>
        <v>48.64</v>
      </c>
      <c r="J482" s="68"/>
      <c r="K482" s="69">
        <f t="shared" si="30"/>
        <v>0</v>
      </c>
    </row>
    <row r="483" spans="1:11" ht="11.25" customHeight="1">
      <c r="A483" s="238">
        <v>0</v>
      </c>
      <c r="B483" s="14" t="s">
        <v>713</v>
      </c>
      <c r="C483" s="239" t="s">
        <v>1303</v>
      </c>
      <c r="D483" s="149" t="s">
        <v>1304</v>
      </c>
      <c r="E483" s="150" t="s">
        <v>957</v>
      </c>
      <c r="F483" s="150">
        <v>1</v>
      </c>
      <c r="G483" s="150">
        <v>20</v>
      </c>
      <c r="H483" s="151">
        <v>12.67</v>
      </c>
      <c r="I483" s="69">
        <f t="shared" si="33"/>
        <v>12.67</v>
      </c>
      <c r="J483" s="68"/>
      <c r="K483" s="69">
        <f t="shared" si="30"/>
        <v>0</v>
      </c>
    </row>
    <row r="484" spans="1:11" ht="11.25" customHeight="1">
      <c r="A484" s="238">
        <v>0</v>
      </c>
      <c r="B484" s="14" t="s">
        <v>717</v>
      </c>
      <c r="C484" s="239" t="s">
        <v>1305</v>
      </c>
      <c r="D484" s="149" t="s">
        <v>1306</v>
      </c>
      <c r="E484" s="150" t="s">
        <v>957</v>
      </c>
      <c r="F484" s="150">
        <v>1</v>
      </c>
      <c r="G484" s="150">
        <v>20</v>
      </c>
      <c r="H484" s="151">
        <v>18.84</v>
      </c>
      <c r="I484" s="69">
        <f t="shared" si="33"/>
        <v>18.84</v>
      </c>
      <c r="J484" s="68"/>
      <c r="K484" s="69">
        <f t="shared" si="30"/>
        <v>0</v>
      </c>
    </row>
    <row r="485" spans="1:11" ht="11.25" customHeight="1">
      <c r="A485" s="238">
        <v>0</v>
      </c>
      <c r="B485" s="14" t="s">
        <v>713</v>
      </c>
      <c r="C485" s="239" t="s">
        <v>1307</v>
      </c>
      <c r="D485" s="149" t="s">
        <v>1308</v>
      </c>
      <c r="E485" s="150" t="s">
        <v>957</v>
      </c>
      <c r="F485" s="150">
        <v>1</v>
      </c>
      <c r="G485" s="150">
        <v>20</v>
      </c>
      <c r="H485" s="151">
        <v>7.49</v>
      </c>
      <c r="I485" s="69">
        <f t="shared" si="33"/>
        <v>7.49</v>
      </c>
      <c r="J485" s="68"/>
      <c r="K485" s="69">
        <f t="shared" si="30"/>
        <v>0</v>
      </c>
    </row>
    <row r="486" spans="1:11" ht="11.25" customHeight="1">
      <c r="A486" s="238">
        <v>0</v>
      </c>
      <c r="B486" s="14" t="s">
        <v>713</v>
      </c>
      <c r="C486" s="239" t="s">
        <v>1309</v>
      </c>
      <c r="D486" s="149" t="s">
        <v>1310</v>
      </c>
      <c r="E486" s="150" t="s">
        <v>975</v>
      </c>
      <c r="F486" s="150">
        <v>1</v>
      </c>
      <c r="G486" s="150">
        <v>12</v>
      </c>
      <c r="H486" s="151">
        <v>48.38</v>
      </c>
      <c r="I486" s="69">
        <f t="shared" si="33"/>
        <v>48.38</v>
      </c>
      <c r="J486" s="68"/>
      <c r="K486" s="69">
        <f t="shared" si="30"/>
        <v>0</v>
      </c>
    </row>
    <row r="487" spans="1:11" ht="11.25" customHeight="1">
      <c r="A487" s="238">
        <v>0</v>
      </c>
      <c r="B487" s="14" t="s">
        <v>713</v>
      </c>
      <c r="C487" s="239" t="s">
        <v>1311</v>
      </c>
      <c r="D487" s="149" t="s">
        <v>1312</v>
      </c>
      <c r="E487" s="150" t="s">
        <v>957</v>
      </c>
      <c r="F487" s="150">
        <v>1</v>
      </c>
      <c r="G487" s="150">
        <v>10</v>
      </c>
      <c r="H487" s="151">
        <v>13.21</v>
      </c>
      <c r="I487" s="69">
        <f t="shared" si="33"/>
        <v>13.21</v>
      </c>
      <c r="J487" s="68"/>
      <c r="K487" s="69">
        <f t="shared" si="30"/>
        <v>0</v>
      </c>
    </row>
    <row r="488" spans="1:11" ht="11.25" customHeight="1">
      <c r="A488" s="238">
        <v>0</v>
      </c>
      <c r="B488" s="14" t="s">
        <v>713</v>
      </c>
      <c r="C488" s="239" t="s">
        <v>1313</v>
      </c>
      <c r="D488" s="149" t="s">
        <v>1314</v>
      </c>
      <c r="E488" s="150" t="s">
        <v>957</v>
      </c>
      <c r="F488" s="150">
        <v>1</v>
      </c>
      <c r="G488" s="150">
        <v>20</v>
      </c>
      <c r="H488" s="151">
        <v>7.49</v>
      </c>
      <c r="I488" s="69">
        <f t="shared" si="33"/>
        <v>7.49</v>
      </c>
      <c r="J488" s="68"/>
      <c r="K488" s="69">
        <f t="shared" si="30"/>
        <v>0</v>
      </c>
    </row>
    <row r="489" spans="1:11" ht="11.25" customHeight="1">
      <c r="A489" s="238">
        <v>0</v>
      </c>
      <c r="B489" s="14" t="s">
        <v>713</v>
      </c>
      <c r="C489" s="239" t="s">
        <v>1315</v>
      </c>
      <c r="D489" s="149" t="s">
        <v>1316</v>
      </c>
      <c r="E489" s="150" t="s">
        <v>975</v>
      </c>
      <c r="F489" s="150">
        <v>1</v>
      </c>
      <c r="G489" s="150">
        <v>12</v>
      </c>
      <c r="H489" s="151">
        <v>36.06</v>
      </c>
      <c r="I489" s="69">
        <f t="shared" si="33"/>
        <v>36.06</v>
      </c>
      <c r="J489" s="68"/>
      <c r="K489" s="69">
        <f t="shared" si="30"/>
        <v>0</v>
      </c>
    </row>
    <row r="490" spans="1:11" ht="11.25" customHeight="1">
      <c r="A490" s="238">
        <v>0</v>
      </c>
      <c r="B490" s="14" t="s">
        <v>713</v>
      </c>
      <c r="C490" s="239" t="s">
        <v>1317</v>
      </c>
      <c r="D490" s="149" t="s">
        <v>1318</v>
      </c>
      <c r="E490" s="150" t="s">
        <v>957</v>
      </c>
      <c r="F490" s="150">
        <v>24</v>
      </c>
      <c r="G490" s="150">
        <v>1</v>
      </c>
      <c r="H490" s="151">
        <v>20.665099999999999</v>
      </c>
      <c r="I490" s="69">
        <f t="shared" si="33"/>
        <v>20.665099999999999</v>
      </c>
      <c r="J490" s="68"/>
      <c r="K490" s="69">
        <f t="shared" si="30"/>
        <v>0</v>
      </c>
    </row>
    <row r="491" spans="1:11" ht="11.25" customHeight="1">
      <c r="A491" s="238">
        <v>0</v>
      </c>
      <c r="B491" s="14" t="s">
        <v>713</v>
      </c>
      <c r="C491" s="239" t="s">
        <v>1319</v>
      </c>
      <c r="D491" s="149" t="s">
        <v>1320</v>
      </c>
      <c r="E491" s="150" t="s">
        <v>975</v>
      </c>
      <c r="F491" s="150">
        <v>1</v>
      </c>
      <c r="G491" s="150">
        <v>12</v>
      </c>
      <c r="H491" s="151">
        <v>46.4</v>
      </c>
      <c r="I491" s="69">
        <f t="shared" si="33"/>
        <v>46.4</v>
      </c>
      <c r="J491" s="68"/>
      <c r="K491" s="69">
        <f t="shared" si="30"/>
        <v>0</v>
      </c>
    </row>
    <row r="492" spans="1:11" ht="11.25" customHeight="1">
      <c r="A492" s="238">
        <v>0</v>
      </c>
      <c r="B492" s="14" t="s">
        <v>713</v>
      </c>
      <c r="C492" s="239" t="s">
        <v>1321</v>
      </c>
      <c r="D492" s="149" t="s">
        <v>1322</v>
      </c>
      <c r="E492" s="150" t="s">
        <v>957</v>
      </c>
      <c r="F492" s="150">
        <v>1</v>
      </c>
      <c r="G492" s="150">
        <v>20</v>
      </c>
      <c r="H492" s="151">
        <v>7.49</v>
      </c>
      <c r="I492" s="69">
        <f t="shared" si="33"/>
        <v>7.49</v>
      </c>
      <c r="J492" s="68"/>
      <c r="K492" s="69">
        <f t="shared" si="30"/>
        <v>0</v>
      </c>
    </row>
    <row r="493" spans="1:11" ht="11.25" customHeight="1">
      <c r="A493" s="238">
        <v>0</v>
      </c>
      <c r="B493" s="14" t="s">
        <v>713</v>
      </c>
      <c r="C493" s="239" t="s">
        <v>1323</v>
      </c>
      <c r="D493" s="149" t="s">
        <v>1324</v>
      </c>
      <c r="E493" s="150" t="s">
        <v>1193</v>
      </c>
      <c r="F493" s="150">
        <v>1</v>
      </c>
      <c r="G493" s="150">
        <v>1</v>
      </c>
      <c r="H493" s="151">
        <v>85.932000000000002</v>
      </c>
      <c r="I493" s="69">
        <f t="shared" si="33"/>
        <v>85.932000000000002</v>
      </c>
      <c r="J493" s="68"/>
      <c r="K493" s="69">
        <f t="shared" si="30"/>
        <v>0</v>
      </c>
    </row>
    <row r="494" spans="1:11" ht="11.25" customHeight="1">
      <c r="A494" s="238">
        <v>0</v>
      </c>
      <c r="B494" s="14" t="s">
        <v>713</v>
      </c>
      <c r="C494" s="239" t="s">
        <v>1900</v>
      </c>
      <c r="D494" s="149" t="s">
        <v>1901</v>
      </c>
      <c r="E494" s="150" t="s">
        <v>957</v>
      </c>
      <c r="F494" s="150">
        <v>1</v>
      </c>
      <c r="G494" s="150">
        <v>50</v>
      </c>
      <c r="H494" s="151">
        <v>7.92</v>
      </c>
      <c r="I494" s="69">
        <f>H494*(1-Скидка_3M_EUR)</f>
        <v>7.92</v>
      </c>
      <c r="J494" s="68"/>
      <c r="K494" s="69">
        <f>I494*J494</f>
        <v>0</v>
      </c>
    </row>
    <row r="495" spans="1:11" ht="11.25" customHeight="1">
      <c r="A495" s="238">
        <v>0</v>
      </c>
      <c r="B495" s="14" t="s">
        <v>713</v>
      </c>
      <c r="C495" s="239" t="s">
        <v>1902</v>
      </c>
      <c r="D495" s="149" t="s">
        <v>1903</v>
      </c>
      <c r="E495" s="150" t="s">
        <v>1070</v>
      </c>
      <c r="F495" s="150">
        <v>10</v>
      </c>
      <c r="G495" s="150">
        <v>1</v>
      </c>
      <c r="H495" s="151">
        <v>7.92</v>
      </c>
      <c r="I495" s="69">
        <f>H495*(1-Скидка_3M_EUR)</f>
        <v>7.92</v>
      </c>
      <c r="J495" s="68"/>
      <c r="K495" s="69">
        <f>I495*J495</f>
        <v>0</v>
      </c>
    </row>
    <row r="496" spans="1:11" ht="11.25" customHeight="1">
      <c r="A496" s="238">
        <v>0</v>
      </c>
      <c r="B496" s="14" t="s">
        <v>713</v>
      </c>
      <c r="C496" s="239" t="s">
        <v>1325</v>
      </c>
      <c r="D496" s="149" t="s">
        <v>1326</v>
      </c>
      <c r="E496" s="150" t="s">
        <v>1248</v>
      </c>
      <c r="F496" s="150">
        <v>12</v>
      </c>
      <c r="G496" s="150">
        <v>1</v>
      </c>
      <c r="H496" s="151">
        <v>14.57</v>
      </c>
      <c r="I496" s="69">
        <f t="shared" si="33"/>
        <v>14.57</v>
      </c>
      <c r="J496" s="68"/>
      <c r="K496" s="69">
        <f t="shared" si="30"/>
        <v>0</v>
      </c>
    </row>
    <row r="497" spans="1:11" ht="11.25" customHeight="1" thickBot="1">
      <c r="A497" s="238">
        <v>0</v>
      </c>
      <c r="B497" s="14" t="s">
        <v>713</v>
      </c>
      <c r="C497" s="239" t="s">
        <v>4587</v>
      </c>
      <c r="D497" s="149" t="s">
        <v>4588</v>
      </c>
      <c r="E497" s="150" t="s">
        <v>957</v>
      </c>
      <c r="F497" s="150">
        <v>1</v>
      </c>
      <c r="G497" s="150">
        <v>1</v>
      </c>
      <c r="H497" s="151">
        <v>6.59</v>
      </c>
      <c r="I497" s="69">
        <f>H497*(1-Скидка_3M_EUR)</f>
        <v>6.59</v>
      </c>
      <c r="J497" s="68"/>
      <c r="K497" s="69">
        <f>I497*J497</f>
        <v>0</v>
      </c>
    </row>
    <row r="498" spans="1:11" ht="11.25" customHeight="1" thickBot="1">
      <c r="A498" s="238"/>
      <c r="C498" s="360" t="s">
        <v>1327</v>
      </c>
      <c r="D498" s="360"/>
      <c r="E498" s="360"/>
      <c r="F498" s="360"/>
      <c r="G498" s="360"/>
      <c r="H498" s="361"/>
      <c r="I498" s="69"/>
      <c r="J498" s="68"/>
      <c r="K498" s="69"/>
    </row>
    <row r="499" spans="1:11" ht="11.25" customHeight="1">
      <c r="A499" s="238">
        <v>0</v>
      </c>
      <c r="B499" s="14" t="s">
        <v>713</v>
      </c>
      <c r="C499" s="239" t="s">
        <v>1328</v>
      </c>
      <c r="D499" s="149" t="s">
        <v>1329</v>
      </c>
      <c r="E499" s="150" t="s">
        <v>975</v>
      </c>
      <c r="F499" s="150">
        <v>1</v>
      </c>
      <c r="G499" s="150">
        <v>12</v>
      </c>
      <c r="H499" s="151">
        <v>39.24</v>
      </c>
      <c r="I499" s="69">
        <f t="shared" ref="I499:I507" si="34">H499*(1-Скидка_3M_EUR)</f>
        <v>39.24</v>
      </c>
      <c r="J499" s="68"/>
      <c r="K499" s="69">
        <f t="shared" si="30"/>
        <v>0</v>
      </c>
    </row>
    <row r="500" spans="1:11" ht="11.25" customHeight="1">
      <c r="A500" s="238">
        <v>0</v>
      </c>
      <c r="B500" s="14" t="s">
        <v>713</v>
      </c>
      <c r="C500" s="239" t="s">
        <v>1330</v>
      </c>
      <c r="D500" s="149" t="s">
        <v>1331</v>
      </c>
      <c r="E500" s="150" t="s">
        <v>975</v>
      </c>
      <c r="F500" s="150">
        <v>1</v>
      </c>
      <c r="G500" s="150">
        <v>12</v>
      </c>
      <c r="H500" s="151">
        <v>37.82</v>
      </c>
      <c r="I500" s="69">
        <f t="shared" si="34"/>
        <v>37.82</v>
      </c>
      <c r="J500" s="68"/>
      <c r="K500" s="69">
        <f t="shared" si="30"/>
        <v>0</v>
      </c>
    </row>
    <row r="501" spans="1:11" ht="11.25" customHeight="1">
      <c r="A501" s="238">
        <v>0</v>
      </c>
      <c r="B501" s="14" t="s">
        <v>713</v>
      </c>
      <c r="C501" s="239" t="s">
        <v>1332</v>
      </c>
      <c r="D501" s="149" t="s">
        <v>1333</v>
      </c>
      <c r="E501" s="150" t="s">
        <v>957</v>
      </c>
      <c r="F501" s="150">
        <v>1</v>
      </c>
      <c r="G501" s="150">
        <v>10</v>
      </c>
      <c r="H501" s="151">
        <v>18.62</v>
      </c>
      <c r="I501" s="69">
        <f t="shared" si="34"/>
        <v>18.62</v>
      </c>
      <c r="J501" s="68"/>
      <c r="K501" s="69">
        <f t="shared" si="30"/>
        <v>0</v>
      </c>
    </row>
    <row r="502" spans="1:11" ht="11.25" customHeight="1">
      <c r="A502" s="238">
        <v>0</v>
      </c>
      <c r="B502" s="14" t="s">
        <v>713</v>
      </c>
      <c r="C502" s="239" t="s">
        <v>1334</v>
      </c>
      <c r="D502" s="149" t="s">
        <v>1335</v>
      </c>
      <c r="E502" s="150" t="s">
        <v>975</v>
      </c>
      <c r="F502" s="150">
        <v>1</v>
      </c>
      <c r="G502" s="150">
        <v>12</v>
      </c>
      <c r="H502" s="151">
        <v>44.4</v>
      </c>
      <c r="I502" s="69">
        <f t="shared" si="34"/>
        <v>44.4</v>
      </c>
      <c r="J502" s="68"/>
      <c r="K502" s="69">
        <f t="shared" si="30"/>
        <v>0</v>
      </c>
    </row>
    <row r="503" spans="1:11" ht="11.25" customHeight="1">
      <c r="A503" s="238">
        <v>0</v>
      </c>
      <c r="B503" s="14" t="s">
        <v>713</v>
      </c>
      <c r="C503" s="239" t="s">
        <v>1336</v>
      </c>
      <c r="D503" s="149" t="s">
        <v>1337</v>
      </c>
      <c r="E503" s="150" t="s">
        <v>957</v>
      </c>
      <c r="F503" s="150">
        <v>1</v>
      </c>
      <c r="G503" s="150">
        <v>10</v>
      </c>
      <c r="H503" s="151">
        <v>13.21</v>
      </c>
      <c r="I503" s="69">
        <f t="shared" si="34"/>
        <v>13.21</v>
      </c>
      <c r="J503" s="68"/>
      <c r="K503" s="69">
        <f t="shared" si="30"/>
        <v>0</v>
      </c>
    </row>
    <row r="504" spans="1:11" ht="11.25" customHeight="1">
      <c r="A504" s="238">
        <v>0</v>
      </c>
      <c r="B504" s="14" t="s">
        <v>713</v>
      </c>
      <c r="C504" s="239" t="s">
        <v>1338</v>
      </c>
      <c r="D504" s="149" t="s">
        <v>1339</v>
      </c>
      <c r="E504" s="150" t="s">
        <v>947</v>
      </c>
      <c r="F504" s="150">
        <v>50</v>
      </c>
      <c r="G504" s="150">
        <v>10</v>
      </c>
      <c r="H504" s="151">
        <v>0.66</v>
      </c>
      <c r="I504" s="69">
        <f t="shared" si="34"/>
        <v>0.66</v>
      </c>
      <c r="J504" s="68"/>
      <c r="K504" s="69">
        <f t="shared" si="30"/>
        <v>0</v>
      </c>
    </row>
    <row r="505" spans="1:11" ht="11.25" customHeight="1">
      <c r="A505" s="238">
        <v>0</v>
      </c>
      <c r="B505" s="14" t="s">
        <v>713</v>
      </c>
      <c r="C505" s="239" t="s">
        <v>1340</v>
      </c>
      <c r="D505" s="149" t="s">
        <v>1341</v>
      </c>
      <c r="E505" s="150" t="s">
        <v>947</v>
      </c>
      <c r="F505" s="150">
        <v>50</v>
      </c>
      <c r="G505" s="150">
        <v>10</v>
      </c>
      <c r="H505" s="151">
        <v>0.66</v>
      </c>
      <c r="I505" s="69">
        <f t="shared" si="34"/>
        <v>0.66</v>
      </c>
      <c r="J505" s="68"/>
      <c r="K505" s="69">
        <f t="shared" si="30"/>
        <v>0</v>
      </c>
    </row>
    <row r="506" spans="1:11" ht="11.25" customHeight="1">
      <c r="A506" s="238">
        <v>0</v>
      </c>
      <c r="B506" s="14" t="s">
        <v>713</v>
      </c>
      <c r="C506" s="239" t="s">
        <v>1342</v>
      </c>
      <c r="D506" s="149" t="s">
        <v>1343</v>
      </c>
      <c r="E506" s="150" t="s">
        <v>947</v>
      </c>
      <c r="F506" s="150">
        <v>50</v>
      </c>
      <c r="G506" s="150">
        <v>10</v>
      </c>
      <c r="H506" s="151">
        <v>0.60299999999999998</v>
      </c>
      <c r="I506" s="69">
        <f t="shared" si="34"/>
        <v>0.60299999999999998</v>
      </c>
      <c r="J506" s="68"/>
      <c r="K506" s="69">
        <f t="shared" si="30"/>
        <v>0</v>
      </c>
    </row>
    <row r="507" spans="1:11" ht="11.25" customHeight="1" thickBot="1">
      <c r="A507" s="238">
        <v>0</v>
      </c>
      <c r="B507" s="14" t="s">
        <v>713</v>
      </c>
      <c r="C507" s="239" t="s">
        <v>1344</v>
      </c>
      <c r="D507" s="149" t="s">
        <v>1345</v>
      </c>
      <c r="E507" s="150" t="s">
        <v>1346</v>
      </c>
      <c r="F507" s="150">
        <v>6</v>
      </c>
      <c r="G507" s="150">
        <v>1</v>
      </c>
      <c r="H507" s="151">
        <v>51.44</v>
      </c>
      <c r="I507" s="69">
        <f t="shared" si="34"/>
        <v>51.44</v>
      </c>
      <c r="J507" s="68"/>
      <c r="K507" s="69">
        <f t="shared" si="30"/>
        <v>0</v>
      </c>
    </row>
    <row r="508" spans="1:11" ht="11.25" customHeight="1" thickBot="1">
      <c r="A508" s="238"/>
      <c r="C508" s="360" t="s">
        <v>752</v>
      </c>
      <c r="D508" s="360"/>
      <c r="E508" s="360"/>
      <c r="F508" s="360"/>
      <c r="G508" s="360"/>
      <c r="H508" s="361"/>
      <c r="I508" s="69"/>
      <c r="J508" s="68"/>
      <c r="K508" s="69"/>
    </row>
    <row r="509" spans="1:11" ht="11.25" customHeight="1">
      <c r="A509" s="238">
        <v>0</v>
      </c>
      <c r="B509" s="14" t="s">
        <v>717</v>
      </c>
      <c r="C509" s="239" t="s">
        <v>1347</v>
      </c>
      <c r="D509" s="149" t="s">
        <v>1348</v>
      </c>
      <c r="E509" s="150" t="s">
        <v>957</v>
      </c>
      <c r="F509" s="150">
        <v>1</v>
      </c>
      <c r="G509" s="150">
        <v>50</v>
      </c>
      <c r="H509" s="151">
        <v>2.75</v>
      </c>
      <c r="I509" s="69">
        <f>H509*(1-Скидка_3M_EUR)</f>
        <v>2.75</v>
      </c>
      <c r="J509" s="68"/>
      <c r="K509" s="69">
        <f t="shared" si="30"/>
        <v>0</v>
      </c>
    </row>
    <row r="510" spans="1:11" ht="11.25" customHeight="1">
      <c r="A510" s="238">
        <v>0</v>
      </c>
      <c r="B510" s="14" t="s">
        <v>720</v>
      </c>
      <c r="C510" s="239" t="s">
        <v>1349</v>
      </c>
      <c r="D510" s="149" t="s">
        <v>1350</v>
      </c>
      <c r="E510" s="150" t="s">
        <v>957</v>
      </c>
      <c r="F510" s="150">
        <v>1</v>
      </c>
      <c r="G510" s="150">
        <v>5</v>
      </c>
      <c r="H510" s="151">
        <v>39.85</v>
      </c>
      <c r="I510" s="69">
        <f>H510*(1-Скидка_3M_EUR)</f>
        <v>39.85</v>
      </c>
      <c r="J510" s="68"/>
      <c r="K510" s="69">
        <f t="shared" si="30"/>
        <v>0</v>
      </c>
    </row>
    <row r="511" spans="1:11" ht="11.25" customHeight="1">
      <c r="A511" s="238"/>
      <c r="C511" s="239"/>
      <c r="D511" s="149"/>
      <c r="E511" s="150"/>
      <c r="F511" s="150"/>
      <c r="G511" s="150"/>
      <c r="H511" s="151"/>
      <c r="I511" s="69"/>
      <c r="J511" s="68"/>
      <c r="K511" s="69"/>
    </row>
    <row r="512" spans="1:11" ht="11.25" customHeight="1">
      <c r="A512" s="238">
        <v>0</v>
      </c>
      <c r="B512" s="14" t="s">
        <v>720</v>
      </c>
      <c r="C512" s="239" t="s">
        <v>1351</v>
      </c>
      <c r="D512" s="149" t="s">
        <v>1352</v>
      </c>
      <c r="E512" s="150" t="s">
        <v>957</v>
      </c>
      <c r="F512" s="150">
        <v>1</v>
      </c>
      <c r="G512" s="150">
        <v>12</v>
      </c>
      <c r="H512" s="151">
        <v>15.12</v>
      </c>
      <c r="I512" s="69">
        <f t="shared" ref="I512:I517" si="35">H512*(1-Скидка_3M_EUR)</f>
        <v>15.12</v>
      </c>
      <c r="J512" s="68"/>
      <c r="K512" s="69">
        <f t="shared" si="30"/>
        <v>0</v>
      </c>
    </row>
    <row r="513" spans="1:11" ht="11.25" customHeight="1">
      <c r="A513" s="238">
        <v>0</v>
      </c>
      <c r="B513" s="14" t="s">
        <v>720</v>
      </c>
      <c r="C513" s="239" t="s">
        <v>1353</v>
      </c>
      <c r="D513" s="149" t="s">
        <v>1354</v>
      </c>
      <c r="E513" s="150" t="s">
        <v>957</v>
      </c>
      <c r="F513" s="150">
        <v>1</v>
      </c>
      <c r="G513" s="150">
        <v>5</v>
      </c>
      <c r="H513" s="151">
        <v>18.86</v>
      </c>
      <c r="I513" s="69">
        <f t="shared" si="35"/>
        <v>18.86</v>
      </c>
      <c r="J513" s="68"/>
      <c r="K513" s="69">
        <f t="shared" si="30"/>
        <v>0</v>
      </c>
    </row>
    <row r="514" spans="1:11" ht="11.25" customHeight="1">
      <c r="A514" s="238">
        <v>0</v>
      </c>
      <c r="B514" s="14" t="s">
        <v>717</v>
      </c>
      <c r="C514" s="239" t="s">
        <v>1355</v>
      </c>
      <c r="D514" s="149" t="s">
        <v>1356</v>
      </c>
      <c r="E514" s="150" t="s">
        <v>952</v>
      </c>
      <c r="F514" s="150">
        <v>1</v>
      </c>
      <c r="G514" s="150">
        <v>100</v>
      </c>
      <c r="H514" s="151">
        <v>0.84</v>
      </c>
      <c r="I514" s="69">
        <f t="shared" si="35"/>
        <v>0.84</v>
      </c>
      <c r="J514" s="68"/>
      <c r="K514" s="69">
        <f t="shared" si="30"/>
        <v>0</v>
      </c>
    </row>
    <row r="515" spans="1:11" ht="11.25" customHeight="1">
      <c r="A515" s="238">
        <v>0</v>
      </c>
      <c r="B515" s="14" t="s">
        <v>717</v>
      </c>
      <c r="C515" s="239" t="s">
        <v>1357</v>
      </c>
      <c r="D515" s="149" t="s">
        <v>1358</v>
      </c>
      <c r="E515" s="150" t="s">
        <v>952</v>
      </c>
      <c r="F515" s="150">
        <v>1</v>
      </c>
      <c r="G515" s="150">
        <v>1000</v>
      </c>
      <c r="H515" s="151">
        <v>0.28999999999999998</v>
      </c>
      <c r="I515" s="69">
        <f t="shared" si="35"/>
        <v>0.28999999999999998</v>
      </c>
      <c r="J515" s="68"/>
      <c r="K515" s="69">
        <f t="shared" si="30"/>
        <v>0</v>
      </c>
    </row>
    <row r="516" spans="1:11" ht="11.25" customHeight="1">
      <c r="A516" s="238">
        <v>0</v>
      </c>
      <c r="B516" s="14" t="s">
        <v>720</v>
      </c>
      <c r="C516" s="239" t="s">
        <v>1359</v>
      </c>
      <c r="D516" s="149" t="s">
        <v>1360</v>
      </c>
      <c r="E516" s="150" t="s">
        <v>957</v>
      </c>
      <c r="F516" s="150">
        <v>1</v>
      </c>
      <c r="G516" s="150">
        <v>10</v>
      </c>
      <c r="H516" s="151">
        <v>15.96</v>
      </c>
      <c r="I516" s="69">
        <f t="shared" si="35"/>
        <v>15.96</v>
      </c>
      <c r="J516" s="68"/>
      <c r="K516" s="69">
        <f t="shared" si="30"/>
        <v>0</v>
      </c>
    </row>
    <row r="517" spans="1:11" ht="11.25" customHeight="1" thickBot="1">
      <c r="A517" s="238">
        <v>0</v>
      </c>
      <c r="B517" s="14" t="s">
        <v>740</v>
      </c>
      <c r="C517" s="239">
        <v>63374</v>
      </c>
      <c r="D517" s="149" t="s">
        <v>1361</v>
      </c>
      <c r="E517" s="150" t="s">
        <v>957</v>
      </c>
      <c r="F517" s="150">
        <v>1</v>
      </c>
      <c r="G517" s="150">
        <v>1</v>
      </c>
      <c r="H517" s="151">
        <v>299.22000000000003</v>
      </c>
      <c r="I517" s="69">
        <f t="shared" si="35"/>
        <v>299.22000000000003</v>
      </c>
      <c r="J517" s="68"/>
      <c r="K517" s="69">
        <f t="shared" ref="K517:K580" si="36">I517*J517</f>
        <v>0</v>
      </c>
    </row>
    <row r="518" spans="1:11" ht="11.25" customHeight="1" thickBot="1">
      <c r="A518" s="238"/>
      <c r="C518" s="360" t="s">
        <v>1362</v>
      </c>
      <c r="D518" s="360"/>
      <c r="E518" s="360"/>
      <c r="F518" s="360"/>
      <c r="G518" s="360"/>
      <c r="H518" s="361"/>
      <c r="I518" s="69"/>
      <c r="J518" s="68"/>
      <c r="K518" s="69"/>
    </row>
    <row r="519" spans="1:11" ht="11.25" customHeight="1">
      <c r="A519" s="238">
        <v>0</v>
      </c>
      <c r="B519" s="14" t="s">
        <v>714</v>
      </c>
      <c r="C519" s="239" t="s">
        <v>1363</v>
      </c>
      <c r="D519" s="149" t="s">
        <v>1364</v>
      </c>
      <c r="E519" s="150" t="s">
        <v>957</v>
      </c>
      <c r="F519" s="150">
        <v>1</v>
      </c>
      <c r="G519" s="150">
        <v>5</v>
      </c>
      <c r="H519" s="151">
        <v>49.38</v>
      </c>
      <c r="I519" s="69">
        <f>H519*(1-Скидка_3M_EUR)</f>
        <v>49.38</v>
      </c>
      <c r="J519" s="68"/>
      <c r="K519" s="69">
        <f t="shared" si="36"/>
        <v>0</v>
      </c>
    </row>
    <row r="520" spans="1:11" ht="11.25" customHeight="1">
      <c r="A520" s="238">
        <v>0</v>
      </c>
      <c r="B520" s="14" t="s">
        <v>714</v>
      </c>
      <c r="C520" s="239" t="s">
        <v>1365</v>
      </c>
      <c r="D520" s="149" t="s">
        <v>1366</v>
      </c>
      <c r="E520" s="150" t="s">
        <v>957</v>
      </c>
      <c r="F520" s="150">
        <v>1</v>
      </c>
      <c r="G520" s="150">
        <v>5</v>
      </c>
      <c r="H520" s="151">
        <v>50</v>
      </c>
      <c r="I520" s="69">
        <f>H520*(1-Скидка_3M_EUR)</f>
        <v>50</v>
      </c>
      <c r="J520" s="68"/>
      <c r="K520" s="69">
        <f t="shared" si="36"/>
        <v>0</v>
      </c>
    </row>
    <row r="521" spans="1:11" ht="11.25" customHeight="1" thickBot="1">
      <c r="A521" s="238">
        <v>0</v>
      </c>
      <c r="B521" s="14" t="s">
        <v>740</v>
      </c>
      <c r="C521" s="239">
        <v>64392</v>
      </c>
      <c r="D521" s="149" t="s">
        <v>1367</v>
      </c>
      <c r="E521" s="150" t="s">
        <v>768</v>
      </c>
      <c r="F521" s="150">
        <v>1</v>
      </c>
      <c r="G521" s="150">
        <v>1</v>
      </c>
      <c r="H521" s="151">
        <v>546.49</v>
      </c>
      <c r="I521" s="69">
        <f>H521*(1-Скидка_3M_EUR)</f>
        <v>546.49</v>
      </c>
      <c r="J521" s="68"/>
      <c r="K521" s="69">
        <f t="shared" si="36"/>
        <v>0</v>
      </c>
    </row>
    <row r="522" spans="1:11" ht="11.25" customHeight="1" thickBot="1">
      <c r="A522" s="238"/>
      <c r="C522" s="360" t="s">
        <v>1368</v>
      </c>
      <c r="D522" s="360"/>
      <c r="E522" s="360"/>
      <c r="F522" s="360"/>
      <c r="G522" s="360"/>
      <c r="H522" s="361"/>
      <c r="I522" s="69"/>
      <c r="J522" s="68"/>
      <c r="K522" s="69"/>
    </row>
    <row r="523" spans="1:11" ht="11.25" customHeight="1">
      <c r="A523" s="238">
        <v>0</v>
      </c>
      <c r="B523" s="14" t="s">
        <v>713</v>
      </c>
      <c r="C523" s="239" t="s">
        <v>1369</v>
      </c>
      <c r="D523" s="149" t="s">
        <v>1370</v>
      </c>
      <c r="E523" s="150" t="s">
        <v>952</v>
      </c>
      <c r="F523" s="150">
        <v>1</v>
      </c>
      <c r="G523" s="150">
        <v>25</v>
      </c>
      <c r="H523" s="151">
        <v>7.13</v>
      </c>
      <c r="I523" s="69">
        <f t="shared" ref="I523:I528" si="37">H523*(1-Скидка_3M_EUR)</f>
        <v>7.13</v>
      </c>
      <c r="J523" s="68"/>
      <c r="K523" s="69">
        <f t="shared" si="36"/>
        <v>0</v>
      </c>
    </row>
    <row r="524" spans="1:11" ht="11.25" customHeight="1">
      <c r="A524" s="238">
        <v>0</v>
      </c>
      <c r="B524" s="14" t="s">
        <v>713</v>
      </c>
      <c r="C524" s="239" t="s">
        <v>1371</v>
      </c>
      <c r="D524" s="149" t="s">
        <v>1372</v>
      </c>
      <c r="E524" s="150" t="s">
        <v>952</v>
      </c>
      <c r="F524" s="150">
        <v>1</v>
      </c>
      <c r="G524" s="150">
        <v>60</v>
      </c>
      <c r="H524" s="151">
        <v>6.92</v>
      </c>
      <c r="I524" s="69">
        <f t="shared" si="37"/>
        <v>6.92</v>
      </c>
      <c r="J524" s="68"/>
      <c r="K524" s="69">
        <f t="shared" si="36"/>
        <v>0</v>
      </c>
    </row>
    <row r="525" spans="1:11" ht="11.25" customHeight="1">
      <c r="A525" s="238">
        <v>0</v>
      </c>
      <c r="B525" s="14" t="s">
        <v>713</v>
      </c>
      <c r="C525" s="239" t="s">
        <v>1373</v>
      </c>
      <c r="D525" s="149" t="s">
        <v>1374</v>
      </c>
      <c r="E525" s="150" t="s">
        <v>952</v>
      </c>
      <c r="F525" s="150">
        <v>1</v>
      </c>
      <c r="G525" s="150">
        <v>60</v>
      </c>
      <c r="H525" s="151">
        <v>2.87</v>
      </c>
      <c r="I525" s="69">
        <f t="shared" si="37"/>
        <v>2.87</v>
      </c>
      <c r="J525" s="68"/>
      <c r="K525" s="69">
        <f t="shared" si="36"/>
        <v>0</v>
      </c>
    </row>
    <row r="526" spans="1:11" ht="11.25" customHeight="1">
      <c r="A526" s="238">
        <v>0</v>
      </c>
      <c r="B526" s="14" t="s">
        <v>713</v>
      </c>
      <c r="C526" s="239" t="s">
        <v>4693</v>
      </c>
      <c r="D526" s="149" t="s">
        <v>4694</v>
      </c>
      <c r="E526" s="150" t="s">
        <v>952</v>
      </c>
      <c r="F526" s="150">
        <v>1</v>
      </c>
      <c r="G526" s="150">
        <v>60</v>
      </c>
      <c r="H526" s="151">
        <v>2.95</v>
      </c>
      <c r="I526" s="69">
        <f t="shared" si="37"/>
        <v>2.95</v>
      </c>
      <c r="J526" s="68"/>
      <c r="K526" s="69">
        <f>I526*J526</f>
        <v>0</v>
      </c>
    </row>
    <row r="527" spans="1:11" ht="11.25" customHeight="1">
      <c r="A527" s="238">
        <v>0</v>
      </c>
      <c r="B527" s="14" t="s">
        <v>713</v>
      </c>
      <c r="C527" s="239" t="s">
        <v>4695</v>
      </c>
      <c r="D527" s="149" t="s">
        <v>4696</v>
      </c>
      <c r="E527" s="150" t="s">
        <v>952</v>
      </c>
      <c r="F527" s="150">
        <v>1</v>
      </c>
      <c r="G527" s="150">
        <v>60</v>
      </c>
      <c r="H527" s="151">
        <v>7.13</v>
      </c>
      <c r="I527" s="69">
        <f t="shared" si="37"/>
        <v>7.13</v>
      </c>
      <c r="J527" s="68"/>
      <c r="K527" s="69">
        <f>I527*J527</f>
        <v>0</v>
      </c>
    </row>
    <row r="528" spans="1:11" ht="11.25" customHeight="1" thickBot="1">
      <c r="A528" s="238">
        <v>0</v>
      </c>
      <c r="B528" s="14" t="s">
        <v>713</v>
      </c>
      <c r="C528" s="239" t="s">
        <v>1375</v>
      </c>
      <c r="D528" s="149" t="s">
        <v>1376</v>
      </c>
      <c r="E528" s="150" t="s">
        <v>952</v>
      </c>
      <c r="F528" s="150">
        <v>1</v>
      </c>
      <c r="G528" s="150">
        <v>60</v>
      </c>
      <c r="H528" s="151">
        <v>7.13</v>
      </c>
      <c r="I528" s="69">
        <f t="shared" si="37"/>
        <v>7.13</v>
      </c>
      <c r="J528" s="68"/>
      <c r="K528" s="69">
        <f t="shared" si="36"/>
        <v>0</v>
      </c>
    </row>
    <row r="529" spans="1:11" ht="11.25" customHeight="1" thickBot="1">
      <c r="A529" s="238"/>
      <c r="C529" s="360" t="s">
        <v>1377</v>
      </c>
      <c r="D529" s="360"/>
      <c r="E529" s="360"/>
      <c r="F529" s="360"/>
      <c r="G529" s="360"/>
      <c r="H529" s="361"/>
      <c r="I529" s="69"/>
      <c r="J529" s="68"/>
      <c r="K529" s="69"/>
    </row>
    <row r="530" spans="1:11" ht="11.25" customHeight="1" thickBot="1">
      <c r="A530" s="238">
        <v>0</v>
      </c>
      <c r="B530" s="14" t="s">
        <v>713</v>
      </c>
      <c r="C530" s="239" t="s">
        <v>1378</v>
      </c>
      <c r="D530" s="149" t="s">
        <v>1379</v>
      </c>
      <c r="E530" s="150" t="s">
        <v>1380</v>
      </c>
      <c r="F530" s="150">
        <v>1</v>
      </c>
      <c r="G530" s="150">
        <v>6</v>
      </c>
      <c r="H530" s="151">
        <v>31.9</v>
      </c>
      <c r="I530" s="69">
        <f>H530*(1-Скидка_3M_EUR)</f>
        <v>31.9</v>
      </c>
      <c r="J530" s="68"/>
      <c r="K530" s="69">
        <f t="shared" si="36"/>
        <v>0</v>
      </c>
    </row>
    <row r="531" spans="1:11" ht="11.25" customHeight="1" thickBot="1">
      <c r="A531" s="238"/>
      <c r="C531" s="360" t="s">
        <v>3003</v>
      </c>
      <c r="D531" s="360"/>
      <c r="E531" s="360"/>
      <c r="F531" s="360"/>
      <c r="G531" s="360"/>
      <c r="H531" s="361"/>
      <c r="I531" s="69"/>
      <c r="J531" s="68"/>
      <c r="K531" s="69"/>
    </row>
    <row r="532" spans="1:11" ht="11.25" customHeight="1" thickBot="1">
      <c r="A532" s="238"/>
      <c r="C532" s="360" t="s">
        <v>3004</v>
      </c>
      <c r="D532" s="360"/>
      <c r="E532" s="360"/>
      <c r="F532" s="360"/>
      <c r="G532" s="360"/>
      <c r="H532" s="361"/>
      <c r="I532" s="69"/>
      <c r="J532" s="68"/>
      <c r="K532" s="69"/>
    </row>
    <row r="533" spans="1:11" ht="11.25" customHeight="1">
      <c r="A533" s="238">
        <v>0</v>
      </c>
      <c r="B533" s="14" t="s">
        <v>713</v>
      </c>
      <c r="C533" s="239" t="s">
        <v>3005</v>
      </c>
      <c r="D533" s="149" t="s">
        <v>3006</v>
      </c>
      <c r="E533" s="150" t="s">
        <v>762</v>
      </c>
      <c r="F533" s="150">
        <v>1</v>
      </c>
      <c r="G533" s="150">
        <v>250</v>
      </c>
      <c r="H533" s="151">
        <v>1.2</v>
      </c>
      <c r="I533" s="69">
        <f>H533*(1-Скидка_3M_EUR)</f>
        <v>1.2</v>
      </c>
      <c r="J533" s="68"/>
      <c r="K533" s="69">
        <f t="shared" si="36"/>
        <v>0</v>
      </c>
    </row>
    <row r="534" spans="1:11" ht="11.25" customHeight="1" thickBot="1">
      <c r="A534" s="238">
        <v>0</v>
      </c>
      <c r="B534" s="14" t="s">
        <v>713</v>
      </c>
      <c r="C534" s="239" t="s">
        <v>3007</v>
      </c>
      <c r="D534" s="149" t="s">
        <v>3008</v>
      </c>
      <c r="E534" s="150" t="s">
        <v>762</v>
      </c>
      <c r="F534" s="150">
        <v>1</v>
      </c>
      <c r="G534" s="150">
        <v>250</v>
      </c>
      <c r="H534" s="151">
        <v>1.2</v>
      </c>
      <c r="I534" s="69">
        <f>H534*(1-Скидка_3M_EUR)</f>
        <v>1.2</v>
      </c>
      <c r="J534" s="68"/>
      <c r="K534" s="69">
        <f t="shared" si="36"/>
        <v>0</v>
      </c>
    </row>
    <row r="535" spans="1:11" ht="11.25" customHeight="1" thickBot="1">
      <c r="A535" s="238"/>
      <c r="C535" s="360" t="s">
        <v>1381</v>
      </c>
      <c r="D535" s="360"/>
      <c r="E535" s="360"/>
      <c r="F535" s="360"/>
      <c r="G535" s="360"/>
      <c r="H535" s="361"/>
      <c r="I535" s="69"/>
      <c r="J535" s="68"/>
      <c r="K535" s="69"/>
    </row>
    <row r="536" spans="1:11" ht="11.25" customHeight="1">
      <c r="A536" s="238">
        <v>0</v>
      </c>
      <c r="B536" s="14" t="s">
        <v>713</v>
      </c>
      <c r="C536" s="239" t="s">
        <v>1382</v>
      </c>
      <c r="D536" s="149" t="s">
        <v>1383</v>
      </c>
      <c r="E536" s="150" t="s">
        <v>762</v>
      </c>
      <c r="F536" s="150">
        <v>1</v>
      </c>
      <c r="G536" s="150">
        <v>250</v>
      </c>
      <c r="H536" s="151">
        <v>1.49</v>
      </c>
      <c r="I536" s="69">
        <f>H536*(1-Скидка_3M_EUR)</f>
        <v>1.49</v>
      </c>
      <c r="J536" s="68"/>
      <c r="K536" s="69">
        <f t="shared" si="36"/>
        <v>0</v>
      </c>
    </row>
    <row r="537" spans="1:11" ht="11.25" customHeight="1">
      <c r="A537" s="238">
        <v>0</v>
      </c>
      <c r="B537" s="14" t="s">
        <v>713</v>
      </c>
      <c r="C537" s="239" t="s">
        <v>1384</v>
      </c>
      <c r="D537" s="149" t="s">
        <v>1385</v>
      </c>
      <c r="E537" s="150" t="s">
        <v>762</v>
      </c>
      <c r="F537" s="150">
        <v>1</v>
      </c>
      <c r="G537" s="150">
        <v>250</v>
      </c>
      <c r="H537" s="151">
        <v>1.49</v>
      </c>
      <c r="I537" s="69">
        <f>H537*(1-Скидка_3M_EUR)</f>
        <v>1.49</v>
      </c>
      <c r="J537" s="68"/>
      <c r="K537" s="69">
        <f t="shared" si="36"/>
        <v>0</v>
      </c>
    </row>
    <row r="538" spans="1:11" ht="11.25" customHeight="1">
      <c r="A538" s="238">
        <v>0</v>
      </c>
      <c r="B538" s="14" t="s">
        <v>713</v>
      </c>
      <c r="C538" s="239" t="s">
        <v>1386</v>
      </c>
      <c r="D538" s="149" t="s">
        <v>1387</v>
      </c>
      <c r="E538" s="150" t="s">
        <v>762</v>
      </c>
      <c r="F538" s="150">
        <v>1</v>
      </c>
      <c r="G538" s="150">
        <v>250</v>
      </c>
      <c r="H538" s="151">
        <v>1.49</v>
      </c>
      <c r="I538" s="69">
        <f>H538*(1-Скидка_3M_EUR)</f>
        <v>1.49</v>
      </c>
      <c r="J538" s="68"/>
      <c r="K538" s="69">
        <f t="shared" si="36"/>
        <v>0</v>
      </c>
    </row>
    <row r="539" spans="1:11" ht="11.25" customHeight="1">
      <c r="A539" s="238">
        <v>0</v>
      </c>
      <c r="B539" s="14" t="s">
        <v>713</v>
      </c>
      <c r="C539" s="239" t="s">
        <v>1388</v>
      </c>
      <c r="D539" s="149" t="s">
        <v>1389</v>
      </c>
      <c r="E539" s="150" t="s">
        <v>762</v>
      </c>
      <c r="F539" s="150">
        <v>1</v>
      </c>
      <c r="G539" s="150">
        <v>250</v>
      </c>
      <c r="H539" s="151">
        <v>1.49</v>
      </c>
      <c r="I539" s="69">
        <f>H539*(1-Скидка_3M_EUR)</f>
        <v>1.49</v>
      </c>
      <c r="J539" s="68"/>
      <c r="K539" s="69">
        <f t="shared" si="36"/>
        <v>0</v>
      </c>
    </row>
    <row r="540" spans="1:11" ht="11.25" customHeight="1" thickBot="1">
      <c r="A540" s="238">
        <v>0</v>
      </c>
      <c r="B540" s="14" t="s">
        <v>713</v>
      </c>
      <c r="C540" s="239" t="s">
        <v>1390</v>
      </c>
      <c r="D540" s="149" t="s">
        <v>1391</v>
      </c>
      <c r="E540" s="150" t="s">
        <v>762</v>
      </c>
      <c r="F540" s="150">
        <v>1</v>
      </c>
      <c r="G540" s="150">
        <v>250</v>
      </c>
      <c r="H540" s="151">
        <v>1.49</v>
      </c>
      <c r="I540" s="69">
        <f>H540*(1-Скидка_3M_EUR)</f>
        <v>1.49</v>
      </c>
      <c r="J540" s="68"/>
      <c r="K540" s="69">
        <f t="shared" si="36"/>
        <v>0</v>
      </c>
    </row>
    <row r="541" spans="1:11" ht="11.25" customHeight="1" thickBot="1">
      <c r="A541" s="238"/>
      <c r="C541" s="360" t="s">
        <v>753</v>
      </c>
      <c r="D541" s="360"/>
      <c r="E541" s="360"/>
      <c r="F541" s="360"/>
      <c r="G541" s="360"/>
      <c r="H541" s="361"/>
      <c r="I541" s="69"/>
      <c r="J541" s="68"/>
      <c r="K541" s="69"/>
    </row>
    <row r="542" spans="1:11" ht="11.25" customHeight="1">
      <c r="A542" s="238">
        <v>0</v>
      </c>
      <c r="B542" s="14" t="s">
        <v>740</v>
      </c>
      <c r="C542" s="241" t="s">
        <v>1392</v>
      </c>
      <c r="D542" s="155" t="s">
        <v>1393</v>
      </c>
      <c r="E542" s="156" t="s">
        <v>957</v>
      </c>
      <c r="F542" s="156">
        <v>1</v>
      </c>
      <c r="G542" s="156">
        <v>1</v>
      </c>
      <c r="H542" s="157">
        <v>343.88400000000001</v>
      </c>
      <c r="I542" s="69">
        <f>H542*(1-Скидка_3M_EUR)</f>
        <v>343.88400000000001</v>
      </c>
      <c r="J542" s="68"/>
      <c r="K542" s="69">
        <f t="shared" si="36"/>
        <v>0</v>
      </c>
    </row>
    <row r="543" spans="1:11" ht="11.25" customHeight="1" thickBot="1">
      <c r="A543" s="238">
        <v>0</v>
      </c>
      <c r="B543" s="14" t="s">
        <v>740</v>
      </c>
      <c r="C543" s="239" t="s">
        <v>1394</v>
      </c>
      <c r="D543" s="149" t="s">
        <v>1395</v>
      </c>
      <c r="E543" s="150" t="s">
        <v>957</v>
      </c>
      <c r="F543" s="150">
        <v>1</v>
      </c>
      <c r="G543" s="150">
        <v>1</v>
      </c>
      <c r="H543" s="151">
        <v>343.88400000000001</v>
      </c>
      <c r="I543" s="69">
        <f>H543*(1-Скидка_3M_EUR)</f>
        <v>343.88400000000001</v>
      </c>
      <c r="J543" s="68"/>
      <c r="K543" s="69">
        <f t="shared" si="36"/>
        <v>0</v>
      </c>
    </row>
    <row r="544" spans="1:11" ht="11.25" customHeight="1" thickBot="1">
      <c r="A544" s="238"/>
      <c r="C544" s="360" t="s">
        <v>1396</v>
      </c>
      <c r="D544" s="360"/>
      <c r="E544" s="360"/>
      <c r="F544" s="360"/>
      <c r="G544" s="360"/>
      <c r="H544" s="361"/>
      <c r="I544" s="69"/>
      <c r="J544" s="68"/>
      <c r="K544" s="69"/>
    </row>
    <row r="545" spans="1:11" ht="11.25" customHeight="1" thickBot="1">
      <c r="A545" s="238"/>
      <c r="C545" s="360" t="s">
        <v>1397</v>
      </c>
      <c r="D545" s="360"/>
      <c r="E545" s="360"/>
      <c r="F545" s="360"/>
      <c r="G545" s="360"/>
      <c r="H545" s="361"/>
      <c r="I545" s="69"/>
      <c r="J545" s="68"/>
      <c r="K545" s="69"/>
    </row>
    <row r="546" spans="1:11" ht="11.25" customHeight="1">
      <c r="A546" s="238">
        <v>0</v>
      </c>
      <c r="B546" s="14" t="s">
        <v>713</v>
      </c>
      <c r="C546" s="239" t="s">
        <v>1398</v>
      </c>
      <c r="D546" s="149" t="s">
        <v>1399</v>
      </c>
      <c r="E546" s="150" t="s">
        <v>1075</v>
      </c>
      <c r="F546" s="150">
        <v>1</v>
      </c>
      <c r="G546" s="150">
        <v>12</v>
      </c>
      <c r="H546" s="151">
        <v>27.58</v>
      </c>
      <c r="I546" s="69">
        <f>H546*(1-Скидка_3M_EUR)</f>
        <v>27.58</v>
      </c>
      <c r="J546" s="68"/>
      <c r="K546" s="69">
        <f t="shared" si="36"/>
        <v>0</v>
      </c>
    </row>
    <row r="547" spans="1:11" ht="11.25" customHeight="1">
      <c r="A547" s="238">
        <v>0</v>
      </c>
      <c r="B547" s="14" t="s">
        <v>713</v>
      </c>
      <c r="C547" s="239" t="s">
        <v>1400</v>
      </c>
      <c r="D547" s="149" t="s">
        <v>1401</v>
      </c>
      <c r="E547" s="150" t="s">
        <v>1070</v>
      </c>
      <c r="F547" s="150">
        <v>1</v>
      </c>
      <c r="G547" s="150">
        <v>6</v>
      </c>
      <c r="H547" s="151">
        <v>66.2</v>
      </c>
      <c r="I547" s="69">
        <f>H547</f>
        <v>66.2</v>
      </c>
      <c r="J547" s="68"/>
      <c r="K547" s="69">
        <f t="shared" si="36"/>
        <v>0</v>
      </c>
    </row>
    <row r="548" spans="1:11" ht="11.25" customHeight="1">
      <c r="A548" s="238"/>
      <c r="C548" s="239" t="s">
        <v>1402</v>
      </c>
      <c r="D548" s="149" t="s">
        <v>1403</v>
      </c>
      <c r="E548" s="150" t="s">
        <v>962</v>
      </c>
      <c r="F548" s="150">
        <v>1</v>
      </c>
      <c r="G548" s="150">
        <v>6</v>
      </c>
      <c r="H548" s="151">
        <v>7.69</v>
      </c>
      <c r="I548" s="69">
        <f>H548</f>
        <v>7.69</v>
      </c>
      <c r="J548" s="68"/>
      <c r="K548" s="69">
        <f t="shared" si="36"/>
        <v>0</v>
      </c>
    </row>
    <row r="549" spans="1:11" ht="11.25" customHeight="1">
      <c r="A549" s="238">
        <v>0</v>
      </c>
      <c r="B549" s="14" t="s">
        <v>713</v>
      </c>
      <c r="C549" s="239" t="s">
        <v>1404</v>
      </c>
      <c r="D549" s="149" t="s">
        <v>1405</v>
      </c>
      <c r="E549" s="150" t="s">
        <v>1406</v>
      </c>
      <c r="F549" s="150">
        <v>1</v>
      </c>
      <c r="G549" s="150">
        <v>12</v>
      </c>
      <c r="H549" s="151">
        <v>26.9</v>
      </c>
      <c r="I549" s="69">
        <f>H549*(1-Скидка_3M_EUR)</f>
        <v>26.9</v>
      </c>
      <c r="J549" s="68"/>
      <c r="K549" s="69">
        <f t="shared" si="36"/>
        <v>0</v>
      </c>
    </row>
    <row r="550" spans="1:11" ht="11.25" customHeight="1">
      <c r="A550" s="238">
        <v>0</v>
      </c>
      <c r="B550" s="14" t="s">
        <v>713</v>
      </c>
      <c r="C550" s="239" t="s">
        <v>1407</v>
      </c>
      <c r="D550" s="149" t="s">
        <v>1408</v>
      </c>
      <c r="E550" s="150" t="s">
        <v>1248</v>
      </c>
      <c r="F550" s="150">
        <v>12</v>
      </c>
      <c r="G550" s="150">
        <v>1</v>
      </c>
      <c r="H550" s="151">
        <v>10.86</v>
      </c>
      <c r="I550" s="69">
        <f>H550*(1-Скидка_3M_EUR)</f>
        <v>10.86</v>
      </c>
      <c r="J550" s="68"/>
      <c r="K550" s="69">
        <f t="shared" si="36"/>
        <v>0</v>
      </c>
    </row>
    <row r="551" spans="1:11" ht="11.25" customHeight="1">
      <c r="A551" s="238"/>
      <c r="C551" s="239"/>
      <c r="D551" s="149"/>
      <c r="E551" s="150"/>
      <c r="F551" s="150"/>
      <c r="G551" s="150"/>
      <c r="H551" s="151"/>
      <c r="I551" s="69"/>
      <c r="J551" s="68"/>
      <c r="K551" s="69"/>
    </row>
    <row r="552" spans="1:11" ht="11.25" customHeight="1">
      <c r="A552" s="238">
        <v>0</v>
      </c>
      <c r="B552" s="14" t="s">
        <v>713</v>
      </c>
      <c r="C552" s="239" t="s">
        <v>1409</v>
      </c>
      <c r="D552" s="149" t="s">
        <v>1410</v>
      </c>
      <c r="E552" s="150" t="s">
        <v>1075</v>
      </c>
      <c r="F552" s="150">
        <v>1</v>
      </c>
      <c r="G552" s="150">
        <v>12</v>
      </c>
      <c r="H552" s="151">
        <v>32.65</v>
      </c>
      <c r="I552" s="69">
        <f>H552*(1-Скидка_3M_EUR)</f>
        <v>32.65</v>
      </c>
      <c r="J552" s="68"/>
      <c r="K552" s="69">
        <f t="shared" si="36"/>
        <v>0</v>
      </c>
    </row>
    <row r="553" spans="1:11" ht="11.25" customHeight="1">
      <c r="A553" s="238">
        <v>0</v>
      </c>
      <c r="B553" s="14" t="s">
        <v>713</v>
      </c>
      <c r="C553" s="239" t="s">
        <v>254</v>
      </c>
      <c r="D553" s="149" t="s">
        <v>1411</v>
      </c>
      <c r="E553" s="150" t="s">
        <v>957</v>
      </c>
      <c r="F553" s="150">
        <v>1</v>
      </c>
      <c r="G553" s="150">
        <v>50</v>
      </c>
      <c r="H553" s="151">
        <v>1.27</v>
      </c>
      <c r="I553" s="69">
        <f>H553*(1-Скидка_3M_EUR)</f>
        <v>1.27</v>
      </c>
      <c r="J553" s="68"/>
      <c r="K553" s="69">
        <f t="shared" si="36"/>
        <v>0</v>
      </c>
    </row>
    <row r="554" spans="1:11" ht="11.25" customHeight="1">
      <c r="A554" s="238">
        <v>0</v>
      </c>
      <c r="B554" s="14" t="s">
        <v>713</v>
      </c>
      <c r="C554" s="239" t="s">
        <v>251</v>
      </c>
      <c r="D554" s="149" t="s">
        <v>1412</v>
      </c>
      <c r="E554" s="150" t="s">
        <v>962</v>
      </c>
      <c r="F554" s="150">
        <v>1</v>
      </c>
      <c r="G554" s="150">
        <v>36</v>
      </c>
      <c r="H554" s="151">
        <v>18.899999999999999</v>
      </c>
      <c r="I554" s="69">
        <f>H554*(1-Скидка_3M_EUR)</f>
        <v>18.899999999999999</v>
      </c>
      <c r="J554" s="68"/>
      <c r="K554" s="69">
        <f t="shared" si="36"/>
        <v>0</v>
      </c>
    </row>
    <row r="555" spans="1:11" ht="11.25" customHeight="1">
      <c r="A555" s="238"/>
      <c r="C555" s="239"/>
      <c r="D555" s="149"/>
      <c r="E555" s="150"/>
      <c r="F555" s="150"/>
      <c r="G555" s="150"/>
      <c r="H555" s="151"/>
      <c r="I555" s="69"/>
      <c r="J555" s="68"/>
      <c r="K555" s="69"/>
    </row>
    <row r="556" spans="1:11" ht="11.25" customHeight="1">
      <c r="A556" s="238">
        <v>0</v>
      </c>
      <c r="B556" s="14" t="s">
        <v>747</v>
      </c>
      <c r="C556" s="239" t="s">
        <v>1413</v>
      </c>
      <c r="D556" s="149" t="s">
        <v>1414</v>
      </c>
      <c r="E556" s="150" t="s">
        <v>957</v>
      </c>
      <c r="F556" s="150">
        <v>1</v>
      </c>
      <c r="G556" s="150">
        <v>10</v>
      </c>
      <c r="H556" s="151">
        <v>65.364000000000004</v>
      </c>
      <c r="I556" s="69">
        <f>H556*(1-Скидка_3M_EUR)</f>
        <v>65.364000000000004</v>
      </c>
      <c r="J556" s="68"/>
      <c r="K556" s="69">
        <f t="shared" si="36"/>
        <v>0</v>
      </c>
    </row>
    <row r="557" spans="1:11" ht="11.25" customHeight="1">
      <c r="A557" s="238">
        <v>0</v>
      </c>
      <c r="B557" s="14" t="s">
        <v>747</v>
      </c>
      <c r="C557" s="239" t="s">
        <v>1415</v>
      </c>
      <c r="D557" s="149" t="s">
        <v>1416</v>
      </c>
      <c r="E557" s="150" t="s">
        <v>957</v>
      </c>
      <c r="F557" s="150">
        <v>1</v>
      </c>
      <c r="G557" s="150">
        <v>72</v>
      </c>
      <c r="H557" s="151">
        <v>0.96000000000000008</v>
      </c>
      <c r="I557" s="69">
        <f>H557*(1-Скидка_3M_EUR)</f>
        <v>0.96000000000000008</v>
      </c>
      <c r="J557" s="68"/>
      <c r="K557" s="69">
        <f t="shared" si="36"/>
        <v>0</v>
      </c>
    </row>
    <row r="558" spans="1:11" ht="11.25" customHeight="1" thickBot="1">
      <c r="A558" s="238">
        <v>0</v>
      </c>
      <c r="B558" s="14" t="s">
        <v>747</v>
      </c>
      <c r="C558" s="240" t="s">
        <v>1417</v>
      </c>
      <c r="D558" s="152" t="s">
        <v>1418</v>
      </c>
      <c r="E558" s="153" t="s">
        <v>962</v>
      </c>
      <c r="F558" s="153">
        <v>1</v>
      </c>
      <c r="G558" s="153">
        <v>12</v>
      </c>
      <c r="H558" s="154">
        <v>13.98</v>
      </c>
      <c r="I558" s="69">
        <f>H558*(1-Скидка_3M_EUR)</f>
        <v>13.98</v>
      </c>
      <c r="J558" s="68"/>
      <c r="K558" s="69">
        <f t="shared" si="36"/>
        <v>0</v>
      </c>
    </row>
    <row r="559" spans="1:11" ht="11.25" customHeight="1" thickBot="1">
      <c r="A559" s="238"/>
      <c r="C559" s="360" t="s">
        <v>754</v>
      </c>
      <c r="D559" s="360"/>
      <c r="E559" s="360"/>
      <c r="F559" s="360"/>
      <c r="G559" s="360"/>
      <c r="H559" s="361"/>
      <c r="I559" s="69"/>
      <c r="J559" s="68"/>
      <c r="K559" s="69"/>
    </row>
    <row r="560" spans="1:11" ht="11.25" customHeight="1">
      <c r="A560" s="238">
        <v>0</v>
      </c>
      <c r="B560" s="14" t="s">
        <v>713</v>
      </c>
      <c r="C560" s="241" t="s">
        <v>1419</v>
      </c>
      <c r="D560" s="155" t="s">
        <v>1420</v>
      </c>
      <c r="E560" s="156" t="s">
        <v>1075</v>
      </c>
      <c r="F560" s="156">
        <v>1</v>
      </c>
      <c r="G560" s="156">
        <v>12</v>
      </c>
      <c r="H560" s="157">
        <v>25.24</v>
      </c>
      <c r="I560" s="69">
        <f t="shared" ref="I560:I568" si="38">H560*(1-Скидка_3M_EUR)</f>
        <v>25.24</v>
      </c>
      <c r="J560" s="68"/>
      <c r="K560" s="69">
        <f t="shared" si="36"/>
        <v>0</v>
      </c>
    </row>
    <row r="561" spans="1:11" ht="11.25" customHeight="1">
      <c r="A561" s="238">
        <v>0</v>
      </c>
      <c r="B561" s="14" t="s">
        <v>713</v>
      </c>
      <c r="C561" s="239" t="s">
        <v>1421</v>
      </c>
      <c r="D561" s="149" t="s">
        <v>1422</v>
      </c>
      <c r="E561" s="150" t="s">
        <v>957</v>
      </c>
      <c r="F561" s="150">
        <v>1</v>
      </c>
      <c r="G561" s="150">
        <v>12</v>
      </c>
      <c r="H561" s="151">
        <v>37.28</v>
      </c>
      <c r="I561" s="69">
        <f t="shared" si="38"/>
        <v>37.28</v>
      </c>
      <c r="J561" s="68"/>
      <c r="K561" s="69">
        <f t="shared" si="36"/>
        <v>0</v>
      </c>
    </row>
    <row r="562" spans="1:11" ht="11.25" customHeight="1">
      <c r="A562" s="238">
        <v>0</v>
      </c>
      <c r="B562" s="14" t="s">
        <v>713</v>
      </c>
      <c r="C562" s="239" t="s">
        <v>1423</v>
      </c>
      <c r="D562" s="149" t="s">
        <v>1424</v>
      </c>
      <c r="E562" s="150" t="s">
        <v>1075</v>
      </c>
      <c r="F562" s="150">
        <v>1</v>
      </c>
      <c r="G562" s="150">
        <v>12</v>
      </c>
      <c r="H562" s="151">
        <v>11.29</v>
      </c>
      <c r="I562" s="69">
        <f t="shared" si="38"/>
        <v>11.29</v>
      </c>
      <c r="J562" s="68"/>
      <c r="K562" s="69">
        <f t="shared" si="36"/>
        <v>0</v>
      </c>
    </row>
    <row r="563" spans="1:11" ht="11.25" customHeight="1">
      <c r="A563" s="238">
        <v>0</v>
      </c>
      <c r="B563" s="14" t="s">
        <v>713</v>
      </c>
      <c r="C563" s="239" t="s">
        <v>1425</v>
      </c>
      <c r="D563" s="149" t="s">
        <v>1426</v>
      </c>
      <c r="E563" s="150" t="s">
        <v>1427</v>
      </c>
      <c r="F563" s="150">
        <v>1</v>
      </c>
      <c r="G563" s="150">
        <v>6</v>
      </c>
      <c r="H563" s="151">
        <v>10.896000000000001</v>
      </c>
      <c r="I563" s="69">
        <f t="shared" si="38"/>
        <v>10.896000000000001</v>
      </c>
      <c r="J563" s="68"/>
      <c r="K563" s="69">
        <f t="shared" si="36"/>
        <v>0</v>
      </c>
    </row>
    <row r="564" spans="1:11" ht="11.25" customHeight="1">
      <c r="A564" s="238">
        <v>0</v>
      </c>
      <c r="B564" s="14" t="s">
        <v>713</v>
      </c>
      <c r="C564" s="239" t="s">
        <v>1428</v>
      </c>
      <c r="D564" s="149" t="s">
        <v>1429</v>
      </c>
      <c r="E564" s="150" t="s">
        <v>1070</v>
      </c>
      <c r="F564" s="150">
        <v>12</v>
      </c>
      <c r="G564" s="150">
        <v>1</v>
      </c>
      <c r="H564" s="151">
        <v>48.37</v>
      </c>
      <c r="I564" s="69">
        <f t="shared" si="38"/>
        <v>48.37</v>
      </c>
      <c r="J564" s="68"/>
      <c r="K564" s="69">
        <f t="shared" si="36"/>
        <v>0</v>
      </c>
    </row>
    <row r="565" spans="1:11" ht="11.25" customHeight="1">
      <c r="A565" s="238">
        <v>0</v>
      </c>
      <c r="B565" s="14" t="s">
        <v>713</v>
      </c>
      <c r="C565" s="239" t="s">
        <v>1430</v>
      </c>
      <c r="D565" s="149" t="s">
        <v>1431</v>
      </c>
      <c r="E565" s="150" t="s">
        <v>957</v>
      </c>
      <c r="F565" s="150">
        <v>1</v>
      </c>
      <c r="G565" s="150">
        <v>100</v>
      </c>
      <c r="H565" s="151">
        <v>0.85199999999999998</v>
      </c>
      <c r="I565" s="69">
        <f t="shared" si="38"/>
        <v>0.85199999999999998</v>
      </c>
      <c r="J565" s="68"/>
      <c r="K565" s="69">
        <f t="shared" si="36"/>
        <v>0</v>
      </c>
    </row>
    <row r="566" spans="1:11" ht="11.25" customHeight="1">
      <c r="A566" s="238">
        <v>0</v>
      </c>
      <c r="B566" s="14" t="s">
        <v>713</v>
      </c>
      <c r="C566" s="239" t="s">
        <v>1432</v>
      </c>
      <c r="D566" s="149" t="s">
        <v>1433</v>
      </c>
      <c r="E566" s="150" t="s">
        <v>1075</v>
      </c>
      <c r="F566" s="150">
        <v>1</v>
      </c>
      <c r="G566" s="150">
        <v>12</v>
      </c>
      <c r="H566" s="151">
        <v>12.84</v>
      </c>
      <c r="I566" s="69">
        <f t="shared" si="38"/>
        <v>12.84</v>
      </c>
      <c r="J566" s="68"/>
      <c r="K566" s="69">
        <f t="shared" si="36"/>
        <v>0</v>
      </c>
    </row>
    <row r="567" spans="1:11" ht="11.25" customHeight="1">
      <c r="A567" s="238">
        <v>0</v>
      </c>
      <c r="B567" s="14" t="s">
        <v>713</v>
      </c>
      <c r="C567" s="239" t="s">
        <v>4753</v>
      </c>
      <c r="D567" s="149" t="s">
        <v>1434</v>
      </c>
      <c r="E567" s="150" t="s">
        <v>1075</v>
      </c>
      <c r="F567" s="150">
        <v>1</v>
      </c>
      <c r="G567" s="150">
        <v>12</v>
      </c>
      <c r="H567" s="151">
        <v>15.37</v>
      </c>
      <c r="I567" s="69">
        <f t="shared" si="38"/>
        <v>15.37</v>
      </c>
      <c r="J567" s="68"/>
      <c r="K567" s="69">
        <f t="shared" si="36"/>
        <v>0</v>
      </c>
    </row>
    <row r="568" spans="1:11" ht="11.25" customHeight="1" thickBot="1">
      <c r="A568" s="238">
        <v>0</v>
      </c>
      <c r="B568" s="14" t="s">
        <v>713</v>
      </c>
      <c r="C568" s="239" t="s">
        <v>4754</v>
      </c>
      <c r="D568" s="149" t="s">
        <v>1435</v>
      </c>
      <c r="E568" s="150" t="s">
        <v>1427</v>
      </c>
      <c r="F568" s="150">
        <v>1</v>
      </c>
      <c r="G568" s="150">
        <v>6</v>
      </c>
      <c r="H568" s="151">
        <v>9.7680000000000007</v>
      </c>
      <c r="I568" s="69">
        <f t="shared" si="38"/>
        <v>9.7680000000000007</v>
      </c>
      <c r="J568" s="68"/>
      <c r="K568" s="69">
        <f t="shared" si="36"/>
        <v>0</v>
      </c>
    </row>
    <row r="569" spans="1:11" ht="11.25" customHeight="1" thickBot="1">
      <c r="A569" s="238"/>
      <c r="C569" s="360" t="s">
        <v>1436</v>
      </c>
      <c r="D569" s="360"/>
      <c r="E569" s="360"/>
      <c r="F569" s="360"/>
      <c r="G569" s="360"/>
      <c r="H569" s="361"/>
      <c r="I569" s="69"/>
      <c r="J569" s="68"/>
      <c r="K569" s="69"/>
    </row>
    <row r="570" spans="1:11" ht="11.25" customHeight="1">
      <c r="A570" s="238">
        <v>0</v>
      </c>
      <c r="B570" s="14" t="s">
        <v>713</v>
      </c>
      <c r="C570" s="239" t="s">
        <v>1437</v>
      </c>
      <c r="D570" s="149" t="s">
        <v>1438</v>
      </c>
      <c r="E570" s="150" t="s">
        <v>1075</v>
      </c>
      <c r="F570" s="150">
        <v>1</v>
      </c>
      <c r="G570" s="150">
        <v>12</v>
      </c>
      <c r="H570" s="151">
        <v>10.64</v>
      </c>
      <c r="I570" s="69">
        <f t="shared" ref="I570:I580" si="39">H570*(1-Скидка_3M_EUR)</f>
        <v>10.64</v>
      </c>
      <c r="J570" s="68"/>
      <c r="K570" s="69">
        <f t="shared" si="36"/>
        <v>0</v>
      </c>
    </row>
    <row r="571" spans="1:11" ht="11.25" customHeight="1">
      <c r="A571" s="238">
        <v>0</v>
      </c>
      <c r="B571" s="14" t="s">
        <v>713</v>
      </c>
      <c r="C571" s="239" t="s">
        <v>1439</v>
      </c>
      <c r="D571" s="149" t="s">
        <v>1438</v>
      </c>
      <c r="E571" s="150" t="s">
        <v>1075</v>
      </c>
      <c r="F571" s="150">
        <v>1</v>
      </c>
      <c r="G571" s="150">
        <v>12</v>
      </c>
      <c r="H571" s="151">
        <v>10.64</v>
      </c>
      <c r="I571" s="69">
        <f t="shared" si="39"/>
        <v>10.64</v>
      </c>
      <c r="J571" s="68"/>
      <c r="K571" s="69">
        <f t="shared" si="36"/>
        <v>0</v>
      </c>
    </row>
    <row r="572" spans="1:11" ht="11.25" customHeight="1">
      <c r="A572" s="238">
        <v>0</v>
      </c>
      <c r="B572" s="14" t="s">
        <v>713</v>
      </c>
      <c r="C572" s="239" t="s">
        <v>1440</v>
      </c>
      <c r="D572" s="149" t="s">
        <v>1441</v>
      </c>
      <c r="E572" s="150" t="s">
        <v>1075</v>
      </c>
      <c r="F572" s="150">
        <v>1</v>
      </c>
      <c r="G572" s="150">
        <v>12</v>
      </c>
      <c r="H572" s="151">
        <v>10.64</v>
      </c>
      <c r="I572" s="69">
        <f t="shared" si="39"/>
        <v>10.64</v>
      </c>
      <c r="J572" s="68"/>
      <c r="K572" s="69">
        <f t="shared" si="36"/>
        <v>0</v>
      </c>
    </row>
    <row r="573" spans="1:11" ht="11.25" customHeight="1">
      <c r="A573" s="238">
        <v>0</v>
      </c>
      <c r="B573" s="14" t="s">
        <v>713</v>
      </c>
      <c r="C573" s="239" t="s">
        <v>1442</v>
      </c>
      <c r="D573" s="149" t="s">
        <v>1443</v>
      </c>
      <c r="E573" s="150" t="s">
        <v>1075</v>
      </c>
      <c r="F573" s="150">
        <v>1</v>
      </c>
      <c r="G573" s="150">
        <v>12</v>
      </c>
      <c r="H573" s="151">
        <v>37.6</v>
      </c>
      <c r="I573" s="69">
        <f t="shared" si="39"/>
        <v>37.6</v>
      </c>
      <c r="J573" s="68"/>
      <c r="K573" s="69">
        <f t="shared" si="36"/>
        <v>0</v>
      </c>
    </row>
    <row r="574" spans="1:11" ht="11.25" customHeight="1">
      <c r="A574" s="238">
        <v>0</v>
      </c>
      <c r="B574" s="14" t="s">
        <v>713</v>
      </c>
      <c r="C574" s="239" t="s">
        <v>1444</v>
      </c>
      <c r="D574" s="149" t="s">
        <v>1445</v>
      </c>
      <c r="E574" s="150" t="s">
        <v>1380</v>
      </c>
      <c r="F574" s="150">
        <v>1</v>
      </c>
      <c r="G574" s="150">
        <v>6</v>
      </c>
      <c r="H574" s="151">
        <v>38.54</v>
      </c>
      <c r="I574" s="69">
        <f t="shared" si="39"/>
        <v>38.54</v>
      </c>
      <c r="J574" s="68"/>
      <c r="K574" s="69">
        <f t="shared" si="36"/>
        <v>0</v>
      </c>
    </row>
    <row r="575" spans="1:11" ht="11.25" customHeight="1">
      <c r="A575" s="238">
        <v>0</v>
      </c>
      <c r="B575" s="14" t="s">
        <v>713</v>
      </c>
      <c r="C575" s="239" t="s">
        <v>1446</v>
      </c>
      <c r="D575" s="149" t="s">
        <v>1447</v>
      </c>
      <c r="E575" s="150" t="s">
        <v>1193</v>
      </c>
      <c r="F575" s="150">
        <v>1</v>
      </c>
      <c r="G575" s="150">
        <v>12</v>
      </c>
      <c r="H575" s="151">
        <v>43.3</v>
      </c>
      <c r="I575" s="69">
        <f t="shared" si="39"/>
        <v>43.3</v>
      </c>
      <c r="J575" s="68"/>
      <c r="K575" s="69">
        <f t="shared" si="36"/>
        <v>0</v>
      </c>
    </row>
    <row r="576" spans="1:11" ht="11.25" customHeight="1">
      <c r="A576" s="238">
        <v>0</v>
      </c>
      <c r="B576" s="14" t="s">
        <v>713</v>
      </c>
      <c r="C576" s="239" t="s">
        <v>1448</v>
      </c>
      <c r="D576" s="149" t="s">
        <v>1449</v>
      </c>
      <c r="E576" s="150" t="s">
        <v>1075</v>
      </c>
      <c r="F576" s="150">
        <v>1</v>
      </c>
      <c r="G576" s="150">
        <v>12</v>
      </c>
      <c r="H576" s="151">
        <v>35.479999999999997</v>
      </c>
      <c r="I576" s="69">
        <f t="shared" si="39"/>
        <v>35.479999999999997</v>
      </c>
      <c r="J576" s="68"/>
      <c r="K576" s="69">
        <f t="shared" si="36"/>
        <v>0</v>
      </c>
    </row>
    <row r="577" spans="1:11" ht="11.25" customHeight="1">
      <c r="A577" s="238">
        <v>0</v>
      </c>
      <c r="B577" s="14" t="s">
        <v>713</v>
      </c>
      <c r="C577" s="239" t="s">
        <v>2409</v>
      </c>
      <c r="D577" s="149" t="s">
        <v>2410</v>
      </c>
      <c r="E577" s="150" t="s">
        <v>2411</v>
      </c>
      <c r="F577" s="150">
        <v>1</v>
      </c>
      <c r="G577" s="150">
        <v>12</v>
      </c>
      <c r="H577" s="151">
        <v>15.023999999999999</v>
      </c>
      <c r="I577" s="69">
        <f t="shared" si="39"/>
        <v>15.023999999999999</v>
      </c>
      <c r="J577" s="68"/>
      <c r="K577" s="69">
        <f t="shared" si="36"/>
        <v>0</v>
      </c>
    </row>
    <row r="578" spans="1:11" ht="11.25" customHeight="1">
      <c r="A578" s="238">
        <v>0</v>
      </c>
      <c r="B578" s="14" t="s">
        <v>713</v>
      </c>
      <c r="C578" s="239" t="s">
        <v>2412</v>
      </c>
      <c r="D578" s="149" t="s">
        <v>2413</v>
      </c>
      <c r="E578" s="150" t="s">
        <v>2411</v>
      </c>
      <c r="F578" s="150">
        <v>1</v>
      </c>
      <c r="G578" s="150">
        <v>12</v>
      </c>
      <c r="H578" s="151">
        <v>11.496</v>
      </c>
      <c r="I578" s="69">
        <f t="shared" si="39"/>
        <v>11.496</v>
      </c>
      <c r="J578" s="68"/>
      <c r="K578" s="69">
        <f t="shared" si="36"/>
        <v>0</v>
      </c>
    </row>
    <row r="579" spans="1:11" ht="11.25" customHeight="1">
      <c r="A579" s="238">
        <v>0</v>
      </c>
      <c r="B579" s="14" t="s">
        <v>713</v>
      </c>
      <c r="C579" s="239" t="s">
        <v>1450</v>
      </c>
      <c r="D579" s="149" t="s">
        <v>1451</v>
      </c>
      <c r="E579" s="150" t="s">
        <v>962</v>
      </c>
      <c r="F579" s="150">
        <v>1</v>
      </c>
      <c r="G579" s="150">
        <v>12</v>
      </c>
      <c r="H579" s="151">
        <v>15.9</v>
      </c>
      <c r="I579" s="69">
        <f t="shared" si="39"/>
        <v>15.9</v>
      </c>
      <c r="J579" s="68"/>
      <c r="K579" s="69">
        <f t="shared" si="36"/>
        <v>0</v>
      </c>
    </row>
    <row r="580" spans="1:11" ht="11.25" customHeight="1" thickBot="1">
      <c r="A580" s="238">
        <v>0</v>
      </c>
      <c r="B580" s="14" t="s">
        <v>713</v>
      </c>
      <c r="C580" s="239" t="s">
        <v>1452</v>
      </c>
      <c r="D580" s="149" t="s">
        <v>1453</v>
      </c>
      <c r="E580" s="150" t="s">
        <v>962</v>
      </c>
      <c r="F580" s="150">
        <v>1</v>
      </c>
      <c r="G580" s="150">
        <v>12</v>
      </c>
      <c r="H580" s="151">
        <v>26.11</v>
      </c>
      <c r="I580" s="69">
        <f t="shared" si="39"/>
        <v>26.11</v>
      </c>
      <c r="J580" s="68"/>
      <c r="K580" s="69">
        <f t="shared" si="36"/>
        <v>0</v>
      </c>
    </row>
    <row r="581" spans="1:11" ht="11.25" customHeight="1" thickBot="1">
      <c r="A581" s="238"/>
      <c r="C581" s="360" t="s">
        <v>1454</v>
      </c>
      <c r="D581" s="360"/>
      <c r="E581" s="360"/>
      <c r="F581" s="360"/>
      <c r="G581" s="360"/>
      <c r="H581" s="361"/>
      <c r="I581" s="69"/>
      <c r="J581" s="68"/>
      <c r="K581" s="69"/>
    </row>
    <row r="582" spans="1:11" ht="11.25" customHeight="1">
      <c r="A582" s="238">
        <v>0</v>
      </c>
      <c r="B582" s="14" t="s">
        <v>714</v>
      </c>
      <c r="C582" s="239" t="s">
        <v>1455</v>
      </c>
      <c r="D582" s="149" t="s">
        <v>1456</v>
      </c>
      <c r="E582" s="150" t="s">
        <v>957</v>
      </c>
      <c r="F582" s="150">
        <v>1</v>
      </c>
      <c r="G582" s="150">
        <v>1</v>
      </c>
      <c r="H582" s="151">
        <v>190.44</v>
      </c>
      <c r="I582" s="69">
        <f>H582*(1-Скидка_3M_EUR)</f>
        <v>190.44</v>
      </c>
      <c r="J582" s="68"/>
      <c r="K582" s="69">
        <f t="shared" ref="K582:K645" si="40">I582*J582</f>
        <v>0</v>
      </c>
    </row>
    <row r="583" spans="1:11" ht="11.25" customHeight="1">
      <c r="A583" s="238">
        <v>0</v>
      </c>
      <c r="B583" s="14" t="s">
        <v>714</v>
      </c>
      <c r="C583" s="239" t="s">
        <v>1457</v>
      </c>
      <c r="D583" s="149" t="s">
        <v>1458</v>
      </c>
      <c r="E583" s="150" t="s">
        <v>957</v>
      </c>
      <c r="F583" s="150">
        <v>1</v>
      </c>
      <c r="G583" s="150">
        <v>1</v>
      </c>
      <c r="H583" s="151">
        <v>76.39</v>
      </c>
      <c r="I583" s="69">
        <f>H583*(1-Скидка_3M_EUR)</f>
        <v>76.39</v>
      </c>
      <c r="J583" s="68"/>
      <c r="K583" s="69">
        <f t="shared" si="40"/>
        <v>0</v>
      </c>
    </row>
    <row r="584" spans="1:11" ht="11.25" customHeight="1">
      <c r="A584" s="238">
        <v>0</v>
      </c>
      <c r="B584" s="14" t="s">
        <v>714</v>
      </c>
      <c r="C584" s="239" t="s">
        <v>1459</v>
      </c>
      <c r="D584" s="149" t="s">
        <v>1460</v>
      </c>
      <c r="E584" s="150" t="s">
        <v>957</v>
      </c>
      <c r="F584" s="150">
        <v>1</v>
      </c>
      <c r="G584" s="150">
        <v>1</v>
      </c>
      <c r="H584" s="151">
        <v>528.86</v>
      </c>
      <c r="I584" s="69">
        <f>H584*(1-Скидка_3M_EUR)</f>
        <v>528.86</v>
      </c>
      <c r="J584" s="68"/>
      <c r="K584" s="69">
        <f t="shared" si="40"/>
        <v>0</v>
      </c>
    </row>
    <row r="585" spans="1:11" ht="11.25" customHeight="1" thickBot="1">
      <c r="A585" s="238">
        <v>0</v>
      </c>
      <c r="B585" s="14" t="s">
        <v>714</v>
      </c>
      <c r="C585" s="239" t="s">
        <v>1461</v>
      </c>
      <c r="D585" s="149" t="s">
        <v>1462</v>
      </c>
      <c r="E585" s="150" t="s">
        <v>957</v>
      </c>
      <c r="F585" s="150">
        <v>1</v>
      </c>
      <c r="G585" s="150">
        <v>1</v>
      </c>
      <c r="H585" s="151">
        <v>304.64</v>
      </c>
      <c r="I585" s="69">
        <f>H585*(1-Скидка_3M_EUR)</f>
        <v>304.64</v>
      </c>
      <c r="J585" s="68"/>
      <c r="K585" s="69">
        <f t="shared" si="40"/>
        <v>0</v>
      </c>
    </row>
    <row r="586" spans="1:11" ht="11.25" customHeight="1" thickBot="1">
      <c r="A586" s="238"/>
      <c r="C586" s="360" t="s">
        <v>1463</v>
      </c>
      <c r="D586" s="360"/>
      <c r="E586" s="360"/>
      <c r="F586" s="360"/>
      <c r="G586" s="360"/>
      <c r="H586" s="361"/>
      <c r="I586" s="69"/>
      <c r="J586" s="68"/>
      <c r="K586" s="69"/>
    </row>
    <row r="587" spans="1:11" ht="11.25" customHeight="1">
      <c r="A587" s="238">
        <v>0</v>
      </c>
      <c r="B587" s="14" t="s">
        <v>713</v>
      </c>
      <c r="C587" s="239" t="s">
        <v>1464</v>
      </c>
      <c r="D587" s="149" t="s">
        <v>1465</v>
      </c>
      <c r="E587" s="150" t="s">
        <v>1248</v>
      </c>
      <c r="F587" s="150">
        <v>12</v>
      </c>
      <c r="G587" s="150">
        <v>1</v>
      </c>
      <c r="H587" s="151">
        <v>22.98</v>
      </c>
      <c r="I587" s="69">
        <f>H587*(1-Скидка_3M_EUR)</f>
        <v>22.98</v>
      </c>
      <c r="J587" s="68"/>
      <c r="K587" s="69">
        <f t="shared" si="40"/>
        <v>0</v>
      </c>
    </row>
    <row r="588" spans="1:11" ht="11.25" customHeight="1">
      <c r="A588" s="238">
        <v>0</v>
      </c>
      <c r="B588" s="14" t="s">
        <v>713</v>
      </c>
      <c r="C588" s="239" t="s">
        <v>1466</v>
      </c>
      <c r="D588" s="149" t="s">
        <v>1465</v>
      </c>
      <c r="E588" s="150" t="s">
        <v>1467</v>
      </c>
      <c r="F588" s="150">
        <v>1</v>
      </c>
      <c r="G588" s="150">
        <v>6</v>
      </c>
      <c r="H588" s="151">
        <v>31.2</v>
      </c>
      <c r="I588" s="69">
        <f>H588*(1-Скидка_3M_EUR)</f>
        <v>31.2</v>
      </c>
      <c r="J588" s="68"/>
      <c r="K588" s="69">
        <f t="shared" si="40"/>
        <v>0</v>
      </c>
    </row>
    <row r="589" spans="1:11" ht="11.25" customHeight="1">
      <c r="A589" s="238">
        <v>0</v>
      </c>
      <c r="B589" s="14" t="s">
        <v>713</v>
      </c>
      <c r="C589" s="239" t="s">
        <v>1468</v>
      </c>
      <c r="D589" s="149" t="s">
        <v>1469</v>
      </c>
      <c r="E589" s="150" t="s">
        <v>1248</v>
      </c>
      <c r="F589" s="150">
        <v>12</v>
      </c>
      <c r="G589" s="150">
        <v>1</v>
      </c>
      <c r="H589" s="151">
        <v>18.684000000000001</v>
      </c>
      <c r="I589" s="69">
        <f>H589*(1-Скидка_3M_EUR)</f>
        <v>18.684000000000001</v>
      </c>
      <c r="J589" s="68"/>
      <c r="K589" s="69">
        <f t="shared" si="40"/>
        <v>0</v>
      </c>
    </row>
    <row r="590" spans="1:11" ht="11.25" customHeight="1">
      <c r="A590" s="238"/>
      <c r="C590" s="239"/>
      <c r="D590" s="149"/>
      <c r="E590" s="150"/>
      <c r="F590" s="150"/>
      <c r="G590" s="150"/>
      <c r="H590" s="151"/>
      <c r="I590" s="69"/>
      <c r="J590" s="68"/>
      <c r="K590" s="69"/>
    </row>
    <row r="591" spans="1:11" ht="11.25" customHeight="1">
      <c r="A591" s="238">
        <v>0</v>
      </c>
      <c r="B591" s="14" t="s">
        <v>747</v>
      </c>
      <c r="C591" s="239" t="s">
        <v>1470</v>
      </c>
      <c r="D591" s="149" t="s">
        <v>1471</v>
      </c>
      <c r="E591" s="150" t="s">
        <v>957</v>
      </c>
      <c r="F591" s="150">
        <v>1</v>
      </c>
      <c r="G591" s="150">
        <v>10</v>
      </c>
      <c r="H591" s="151">
        <v>14.112</v>
      </c>
      <c r="I591" s="69">
        <f>H591*(1-Скидка_3M_EUR)</f>
        <v>14.112</v>
      </c>
      <c r="J591" s="68"/>
      <c r="K591" s="69">
        <f t="shared" si="40"/>
        <v>0</v>
      </c>
    </row>
    <row r="592" spans="1:11" ht="11.25" customHeight="1">
      <c r="A592" s="238">
        <v>0</v>
      </c>
      <c r="B592" s="14" t="s">
        <v>747</v>
      </c>
      <c r="C592" s="239" t="s">
        <v>1472</v>
      </c>
      <c r="D592" s="149" t="s">
        <v>1473</v>
      </c>
      <c r="E592" s="150" t="s">
        <v>1075</v>
      </c>
      <c r="F592" s="150">
        <v>1</v>
      </c>
      <c r="G592" s="150">
        <v>12</v>
      </c>
      <c r="H592" s="151">
        <v>25.51</v>
      </c>
      <c r="I592" s="69">
        <f>H592*(1-Скидка_3M_EUR)</f>
        <v>25.51</v>
      </c>
      <c r="J592" s="68"/>
      <c r="K592" s="69">
        <f t="shared" si="40"/>
        <v>0</v>
      </c>
    </row>
    <row r="593" spans="1:11" ht="11.25" customHeight="1">
      <c r="A593" s="238"/>
      <c r="C593" s="239"/>
      <c r="D593" s="149"/>
      <c r="E593" s="150"/>
      <c r="F593" s="150"/>
      <c r="G593" s="150"/>
      <c r="H593" s="151"/>
      <c r="I593" s="69"/>
      <c r="J593" s="68"/>
      <c r="K593" s="69"/>
    </row>
    <row r="594" spans="1:11" ht="11.25" customHeight="1">
      <c r="A594" s="238">
        <v>0</v>
      </c>
      <c r="B594" s="14" t="s">
        <v>713</v>
      </c>
      <c r="C594" s="239" t="s">
        <v>533</v>
      </c>
      <c r="D594" s="149" t="s">
        <v>1474</v>
      </c>
      <c r="E594" s="150" t="s">
        <v>1075</v>
      </c>
      <c r="F594" s="150">
        <v>1</v>
      </c>
      <c r="G594" s="150">
        <v>6</v>
      </c>
      <c r="H594" s="151">
        <v>70.48</v>
      </c>
      <c r="I594" s="69">
        <f>H594*(1-Скидка_3M_EUR)</f>
        <v>70.48</v>
      </c>
      <c r="J594" s="68"/>
      <c r="K594" s="69">
        <f t="shared" si="40"/>
        <v>0</v>
      </c>
    </row>
    <row r="595" spans="1:11" ht="11.25" customHeight="1">
      <c r="A595" s="238">
        <v>0</v>
      </c>
      <c r="B595" s="14" t="s">
        <v>714</v>
      </c>
      <c r="C595" s="239" t="s">
        <v>535</v>
      </c>
      <c r="D595" s="149" t="s">
        <v>1475</v>
      </c>
      <c r="E595" s="150" t="s">
        <v>957</v>
      </c>
      <c r="F595" s="150">
        <v>1</v>
      </c>
      <c r="G595" s="150">
        <v>1</v>
      </c>
      <c r="H595" s="151">
        <v>604.98</v>
      </c>
      <c r="I595" s="69">
        <f>H595*(1-Скидка_3M_EUR)</f>
        <v>604.98</v>
      </c>
      <c r="J595" s="68"/>
      <c r="K595" s="69">
        <f t="shared" si="40"/>
        <v>0</v>
      </c>
    </row>
    <row r="596" spans="1:11" ht="11.25" customHeight="1" thickBot="1">
      <c r="A596" s="238">
        <v>0</v>
      </c>
      <c r="B596" s="14" t="s">
        <v>713</v>
      </c>
      <c r="C596" s="239" t="s">
        <v>1476</v>
      </c>
      <c r="D596" s="149" t="s">
        <v>1477</v>
      </c>
      <c r="E596" s="150" t="s">
        <v>957</v>
      </c>
      <c r="F596" s="150">
        <v>1</v>
      </c>
      <c r="G596" s="150">
        <v>36</v>
      </c>
      <c r="H596" s="151">
        <v>2.74</v>
      </c>
      <c r="I596" s="69">
        <f>H596*(1-Скидка_3M_EUR)</f>
        <v>2.74</v>
      </c>
      <c r="J596" s="68"/>
      <c r="K596" s="69">
        <f t="shared" si="40"/>
        <v>0</v>
      </c>
    </row>
    <row r="597" spans="1:11" ht="11.25" customHeight="1" thickBot="1">
      <c r="A597" s="238"/>
      <c r="C597" s="360" t="s">
        <v>1478</v>
      </c>
      <c r="D597" s="360"/>
      <c r="E597" s="360"/>
      <c r="F597" s="360"/>
      <c r="G597" s="360"/>
      <c r="H597" s="361"/>
      <c r="I597" s="69"/>
      <c r="J597" s="68"/>
      <c r="K597" s="69"/>
    </row>
    <row r="598" spans="1:11" ht="11.25" customHeight="1">
      <c r="A598" s="238">
        <v>0</v>
      </c>
      <c r="B598" s="14" t="s">
        <v>713</v>
      </c>
      <c r="C598" s="239" t="s">
        <v>1479</v>
      </c>
      <c r="D598" s="149" t="s">
        <v>1480</v>
      </c>
      <c r="E598" s="150" t="s">
        <v>975</v>
      </c>
      <c r="F598" s="150">
        <v>1</v>
      </c>
      <c r="G598" s="150">
        <v>12</v>
      </c>
      <c r="H598" s="151">
        <v>15.247</v>
      </c>
      <c r="I598" s="69">
        <f t="shared" ref="I598:I611" si="41">H598*(1-Скидка_3M_EUR)</f>
        <v>15.247</v>
      </c>
      <c r="J598" s="68"/>
      <c r="K598" s="69">
        <f t="shared" si="40"/>
        <v>0</v>
      </c>
    </row>
    <row r="599" spans="1:11" ht="11.25" customHeight="1">
      <c r="A599" s="238">
        <v>0</v>
      </c>
      <c r="B599" s="14" t="s">
        <v>713</v>
      </c>
      <c r="C599" s="239" t="s">
        <v>1481</v>
      </c>
      <c r="D599" s="149" t="s">
        <v>1482</v>
      </c>
      <c r="E599" s="150" t="s">
        <v>975</v>
      </c>
      <c r="F599" s="150">
        <v>1</v>
      </c>
      <c r="G599" s="150">
        <v>12</v>
      </c>
      <c r="H599" s="151">
        <v>16.056000000000001</v>
      </c>
      <c r="I599" s="69">
        <f t="shared" si="41"/>
        <v>16.056000000000001</v>
      </c>
      <c r="J599" s="68"/>
      <c r="K599" s="69">
        <f t="shared" si="40"/>
        <v>0</v>
      </c>
    </row>
    <row r="600" spans="1:11" ht="11.25" customHeight="1">
      <c r="A600" s="238">
        <v>0</v>
      </c>
      <c r="B600" s="14" t="s">
        <v>713</v>
      </c>
      <c r="C600" s="239" t="s">
        <v>1483</v>
      </c>
      <c r="D600" s="149" t="s">
        <v>1484</v>
      </c>
      <c r="E600" s="150" t="s">
        <v>975</v>
      </c>
      <c r="F600" s="150">
        <v>1</v>
      </c>
      <c r="G600" s="150">
        <v>12</v>
      </c>
      <c r="H600" s="151">
        <v>15.282999999999999</v>
      </c>
      <c r="I600" s="69">
        <f t="shared" si="41"/>
        <v>15.282999999999999</v>
      </c>
      <c r="J600" s="68"/>
      <c r="K600" s="69">
        <f t="shared" si="40"/>
        <v>0</v>
      </c>
    </row>
    <row r="601" spans="1:11" ht="11.25" customHeight="1">
      <c r="A601" s="238">
        <v>0</v>
      </c>
      <c r="B601" s="14" t="s">
        <v>713</v>
      </c>
      <c r="C601" s="239" t="s">
        <v>1485</v>
      </c>
      <c r="D601" s="149" t="s">
        <v>1486</v>
      </c>
      <c r="E601" s="150" t="s">
        <v>1248</v>
      </c>
      <c r="F601" s="150">
        <v>12</v>
      </c>
      <c r="G601" s="150">
        <v>1</v>
      </c>
      <c r="H601" s="151">
        <v>18.55</v>
      </c>
      <c r="I601" s="69">
        <f t="shared" si="41"/>
        <v>18.55</v>
      </c>
      <c r="J601" s="68"/>
      <c r="K601" s="69">
        <f t="shared" si="40"/>
        <v>0</v>
      </c>
    </row>
    <row r="602" spans="1:11" ht="11.25" customHeight="1">
      <c r="A602" s="238">
        <v>0</v>
      </c>
      <c r="B602" s="14" t="s">
        <v>713</v>
      </c>
      <c r="C602" s="239" t="s">
        <v>1487</v>
      </c>
      <c r="D602" s="149" t="s">
        <v>1488</v>
      </c>
      <c r="E602" s="150" t="s">
        <v>1248</v>
      </c>
      <c r="F602" s="150">
        <v>12</v>
      </c>
      <c r="G602" s="150">
        <v>1</v>
      </c>
      <c r="H602" s="151">
        <v>16.100000000000001</v>
      </c>
      <c r="I602" s="69">
        <f t="shared" si="41"/>
        <v>16.100000000000001</v>
      </c>
      <c r="J602" s="68"/>
      <c r="K602" s="69">
        <f t="shared" si="40"/>
        <v>0</v>
      </c>
    </row>
    <row r="603" spans="1:11" ht="11.25" customHeight="1">
      <c r="A603" s="238">
        <v>0</v>
      </c>
      <c r="B603" s="14" t="s">
        <v>713</v>
      </c>
      <c r="C603" s="239" t="s">
        <v>1489</v>
      </c>
      <c r="D603" s="149" t="s">
        <v>1490</v>
      </c>
      <c r="E603" s="150" t="s">
        <v>975</v>
      </c>
      <c r="F603" s="150">
        <v>1</v>
      </c>
      <c r="G603" s="150">
        <v>12</v>
      </c>
      <c r="H603" s="151">
        <v>37.32</v>
      </c>
      <c r="I603" s="69">
        <f t="shared" si="41"/>
        <v>37.32</v>
      </c>
      <c r="J603" s="68"/>
      <c r="K603" s="69">
        <f t="shared" si="40"/>
        <v>0</v>
      </c>
    </row>
    <row r="604" spans="1:11" ht="11.25" customHeight="1">
      <c r="A604" s="238">
        <v>0</v>
      </c>
      <c r="B604" s="14" t="s">
        <v>713</v>
      </c>
      <c r="C604" s="239" t="s">
        <v>1491</v>
      </c>
      <c r="D604" s="149" t="s">
        <v>1492</v>
      </c>
      <c r="E604" s="150" t="s">
        <v>1248</v>
      </c>
      <c r="F604" s="150">
        <v>6</v>
      </c>
      <c r="G604" s="150">
        <v>1</v>
      </c>
      <c r="H604" s="151">
        <v>16.13</v>
      </c>
      <c r="I604" s="69">
        <f t="shared" si="41"/>
        <v>16.13</v>
      </c>
      <c r="J604" s="68"/>
      <c r="K604" s="69">
        <f t="shared" si="40"/>
        <v>0</v>
      </c>
    </row>
    <row r="605" spans="1:11" ht="11.25" customHeight="1">
      <c r="A605" s="238">
        <v>0</v>
      </c>
      <c r="B605" s="14" t="s">
        <v>713</v>
      </c>
      <c r="C605" s="239" t="s">
        <v>1493</v>
      </c>
      <c r="D605" s="149" t="s">
        <v>1494</v>
      </c>
      <c r="E605" s="150" t="s">
        <v>1248</v>
      </c>
      <c r="F605" s="150">
        <v>6</v>
      </c>
      <c r="G605" s="150">
        <v>1</v>
      </c>
      <c r="H605" s="151">
        <v>17.02</v>
      </c>
      <c r="I605" s="69">
        <f t="shared" si="41"/>
        <v>17.02</v>
      </c>
      <c r="J605" s="68"/>
      <c r="K605" s="69">
        <f t="shared" si="40"/>
        <v>0</v>
      </c>
    </row>
    <row r="606" spans="1:11" ht="11.25" customHeight="1">
      <c r="A606" s="238">
        <v>0</v>
      </c>
      <c r="B606" s="14" t="s">
        <v>713</v>
      </c>
      <c r="C606" s="239" t="s">
        <v>1495</v>
      </c>
      <c r="D606" s="149" t="s">
        <v>1496</v>
      </c>
      <c r="E606" s="150" t="s">
        <v>975</v>
      </c>
      <c r="F606" s="150">
        <v>1</v>
      </c>
      <c r="G606" s="150">
        <v>12</v>
      </c>
      <c r="H606" s="151">
        <v>10.278</v>
      </c>
      <c r="I606" s="69">
        <f t="shared" si="41"/>
        <v>10.278</v>
      </c>
      <c r="J606" s="68"/>
      <c r="K606" s="69">
        <f t="shared" si="40"/>
        <v>0</v>
      </c>
    </row>
    <row r="607" spans="1:11" ht="11.25" customHeight="1">
      <c r="A607" s="238">
        <v>0</v>
      </c>
      <c r="B607" s="14" t="s">
        <v>713</v>
      </c>
      <c r="C607" s="239" t="s">
        <v>1497</v>
      </c>
      <c r="D607" s="149" t="s">
        <v>1498</v>
      </c>
      <c r="E607" s="150" t="s">
        <v>975</v>
      </c>
      <c r="F607" s="150">
        <v>1</v>
      </c>
      <c r="G607" s="150">
        <v>12</v>
      </c>
      <c r="H607" s="151">
        <v>21.6</v>
      </c>
      <c r="I607" s="69">
        <f t="shared" si="41"/>
        <v>21.6</v>
      </c>
      <c r="J607" s="68"/>
      <c r="K607" s="69">
        <f t="shared" si="40"/>
        <v>0</v>
      </c>
    </row>
    <row r="608" spans="1:11" ht="11.25" customHeight="1">
      <c r="A608" s="238">
        <v>0</v>
      </c>
      <c r="B608" s="14" t="s">
        <v>713</v>
      </c>
      <c r="C608" s="239" t="s">
        <v>1499</v>
      </c>
      <c r="D608" s="149" t="s">
        <v>1500</v>
      </c>
      <c r="E608" s="150" t="s">
        <v>975</v>
      </c>
      <c r="F608" s="150">
        <v>1</v>
      </c>
      <c r="G608" s="150">
        <v>12</v>
      </c>
      <c r="H608" s="151">
        <v>19.64</v>
      </c>
      <c r="I608" s="69">
        <f t="shared" si="41"/>
        <v>19.64</v>
      </c>
      <c r="J608" s="68"/>
      <c r="K608" s="69">
        <f t="shared" si="40"/>
        <v>0</v>
      </c>
    </row>
    <row r="609" spans="1:11" ht="11.25" customHeight="1">
      <c r="A609" s="238">
        <v>0</v>
      </c>
      <c r="B609" s="14" t="s">
        <v>713</v>
      </c>
      <c r="C609" s="239" t="s">
        <v>1501</v>
      </c>
      <c r="D609" s="149" t="s">
        <v>1502</v>
      </c>
      <c r="E609" s="150" t="s">
        <v>975</v>
      </c>
      <c r="F609" s="150">
        <v>12</v>
      </c>
      <c r="G609" s="150">
        <v>1</v>
      </c>
      <c r="H609" s="151">
        <v>15.516</v>
      </c>
      <c r="I609" s="69">
        <f t="shared" si="41"/>
        <v>15.516</v>
      </c>
      <c r="J609" s="68"/>
      <c r="K609" s="69">
        <f t="shared" si="40"/>
        <v>0</v>
      </c>
    </row>
    <row r="610" spans="1:11" ht="11.25" customHeight="1">
      <c r="A610" s="238">
        <v>0</v>
      </c>
      <c r="B610" s="14" t="s">
        <v>713</v>
      </c>
      <c r="C610" s="239" t="s">
        <v>1503</v>
      </c>
      <c r="D610" s="149" t="s">
        <v>1504</v>
      </c>
      <c r="E610" s="150" t="s">
        <v>1248</v>
      </c>
      <c r="F610" s="150">
        <v>12</v>
      </c>
      <c r="G610" s="150">
        <v>1</v>
      </c>
      <c r="H610" s="151">
        <v>14.82</v>
      </c>
      <c r="I610" s="69">
        <f t="shared" si="41"/>
        <v>14.82</v>
      </c>
      <c r="J610" s="68"/>
      <c r="K610" s="69">
        <f t="shared" si="40"/>
        <v>0</v>
      </c>
    </row>
    <row r="611" spans="1:11" ht="11.25" customHeight="1">
      <c r="A611" s="238">
        <v>0</v>
      </c>
      <c r="B611" s="14" t="s">
        <v>713</v>
      </c>
      <c r="C611" s="239" t="s">
        <v>1505</v>
      </c>
      <c r="D611" s="149" t="s">
        <v>1506</v>
      </c>
      <c r="E611" s="150" t="s">
        <v>1248</v>
      </c>
      <c r="F611" s="150">
        <v>1</v>
      </c>
      <c r="G611" s="150">
        <v>6</v>
      </c>
      <c r="H611" s="151">
        <v>19.079999999999998</v>
      </c>
      <c r="I611" s="69">
        <f t="shared" si="41"/>
        <v>19.079999999999998</v>
      </c>
      <c r="J611" s="68"/>
      <c r="K611" s="69">
        <f t="shared" si="40"/>
        <v>0</v>
      </c>
    </row>
    <row r="612" spans="1:11" ht="11.25" customHeight="1" thickBot="1">
      <c r="A612" s="238">
        <v>0</v>
      </c>
      <c r="B612" s="14" t="s">
        <v>2991</v>
      </c>
      <c r="C612" s="239" t="s">
        <v>1904</v>
      </c>
      <c r="D612" s="149" t="s">
        <v>1905</v>
      </c>
      <c r="E612" s="150" t="s">
        <v>962</v>
      </c>
      <c r="F612" s="150">
        <v>1</v>
      </c>
      <c r="G612" s="150">
        <v>6</v>
      </c>
      <c r="H612" s="151">
        <v>24.94</v>
      </c>
      <c r="I612" s="69">
        <f>H612*(1-Скидка_3M_EUR)</f>
        <v>24.94</v>
      </c>
      <c r="J612" s="68"/>
      <c r="K612" s="69">
        <f>I612*J612</f>
        <v>0</v>
      </c>
    </row>
    <row r="613" spans="1:11" ht="11.25" customHeight="1" thickBot="1">
      <c r="A613" s="238"/>
      <c r="C613" s="360" t="s">
        <v>755</v>
      </c>
      <c r="D613" s="360"/>
      <c r="E613" s="360"/>
      <c r="F613" s="360"/>
      <c r="G613" s="360"/>
      <c r="H613" s="361"/>
      <c r="I613" s="69"/>
      <c r="J613" s="68"/>
      <c r="K613" s="69"/>
    </row>
    <row r="614" spans="1:11" ht="11.25" customHeight="1">
      <c r="A614" s="238">
        <v>0</v>
      </c>
      <c r="B614" s="14" t="s">
        <v>714</v>
      </c>
      <c r="C614" s="241" t="s">
        <v>1507</v>
      </c>
      <c r="D614" s="155" t="s">
        <v>1508</v>
      </c>
      <c r="E614" s="156" t="s">
        <v>957</v>
      </c>
      <c r="F614" s="156">
        <v>1</v>
      </c>
      <c r="G614" s="156">
        <v>1</v>
      </c>
      <c r="H614" s="157">
        <v>110.5</v>
      </c>
      <c r="I614" s="69">
        <f>H614*(1-Скидка_3M_EUR)</f>
        <v>110.5</v>
      </c>
      <c r="J614" s="68"/>
      <c r="K614" s="69">
        <f t="shared" si="40"/>
        <v>0</v>
      </c>
    </row>
    <row r="615" spans="1:11" ht="11.25" customHeight="1">
      <c r="A615" s="238">
        <v>0</v>
      </c>
      <c r="B615" s="14" t="s">
        <v>714</v>
      </c>
      <c r="C615" s="239" t="s">
        <v>1509</v>
      </c>
      <c r="D615" s="149" t="s">
        <v>1510</v>
      </c>
      <c r="E615" s="150" t="s">
        <v>957</v>
      </c>
      <c r="F615" s="150">
        <v>1</v>
      </c>
      <c r="G615" s="150">
        <v>1</v>
      </c>
      <c r="H615" s="151">
        <v>160.93</v>
      </c>
      <c r="I615" s="69">
        <f>H615*(1-Скидка_3M_EUR)</f>
        <v>160.93</v>
      </c>
      <c r="J615" s="68"/>
      <c r="K615" s="69">
        <f t="shared" si="40"/>
        <v>0</v>
      </c>
    </row>
    <row r="616" spans="1:11" ht="11.25" customHeight="1" thickBot="1">
      <c r="A616" s="238">
        <v>0</v>
      </c>
      <c r="B616" s="14" t="s">
        <v>714</v>
      </c>
      <c r="C616" s="239" t="s">
        <v>1511</v>
      </c>
      <c r="D616" s="149" t="s">
        <v>1512</v>
      </c>
      <c r="E616" s="150" t="s">
        <v>957</v>
      </c>
      <c r="F616" s="150">
        <v>1</v>
      </c>
      <c r="G616" s="150">
        <v>1</v>
      </c>
      <c r="H616" s="151">
        <v>293.75</v>
      </c>
      <c r="I616" s="69">
        <f>H616*(1-Скидка_3M_EUR)</f>
        <v>293.75</v>
      </c>
      <c r="J616" s="68"/>
      <c r="K616" s="69">
        <f t="shared" si="40"/>
        <v>0</v>
      </c>
    </row>
    <row r="617" spans="1:11" ht="11.25" customHeight="1" thickBot="1">
      <c r="A617" s="238"/>
      <c r="C617" s="360" t="s">
        <v>756</v>
      </c>
      <c r="D617" s="360"/>
      <c r="E617" s="360"/>
      <c r="F617" s="360"/>
      <c r="G617" s="360"/>
      <c r="H617" s="361"/>
      <c r="I617" s="69"/>
      <c r="J617" s="68"/>
      <c r="K617" s="69"/>
    </row>
    <row r="618" spans="1:11" ht="11.25" customHeight="1">
      <c r="A618" s="238">
        <v>0</v>
      </c>
      <c r="B618" s="14" t="s">
        <v>713</v>
      </c>
      <c r="C618" s="239" t="s">
        <v>1514</v>
      </c>
      <c r="D618" s="149" t="s">
        <v>1515</v>
      </c>
      <c r="E618" s="150" t="s">
        <v>1248</v>
      </c>
      <c r="F618" s="150">
        <v>1</v>
      </c>
      <c r="G618" s="150">
        <v>12</v>
      </c>
      <c r="H618" s="151">
        <v>6.04</v>
      </c>
      <c r="I618" s="69">
        <f>H618*(1-Скидка_3M_EUR)</f>
        <v>6.04</v>
      </c>
      <c r="J618" s="68"/>
      <c r="K618" s="69">
        <f t="shared" si="40"/>
        <v>0</v>
      </c>
    </row>
    <row r="619" spans="1:11" ht="11.25" customHeight="1" thickBot="1">
      <c r="A619" s="238">
        <v>0</v>
      </c>
      <c r="B619" s="14" t="s">
        <v>713</v>
      </c>
      <c r="C619" s="239" t="s">
        <v>1520</v>
      </c>
      <c r="D619" s="149" t="s">
        <v>1521</v>
      </c>
      <c r="E619" s="150" t="s">
        <v>1519</v>
      </c>
      <c r="F619" s="150">
        <v>1</v>
      </c>
      <c r="G619" s="150">
        <v>24</v>
      </c>
      <c r="H619" s="151">
        <v>7.16</v>
      </c>
      <c r="I619" s="69">
        <f>H619*(1-Скидка_3M_EUR)</f>
        <v>7.16</v>
      </c>
      <c r="J619" s="68"/>
      <c r="K619" s="69">
        <f t="shared" si="40"/>
        <v>0</v>
      </c>
    </row>
    <row r="620" spans="1:11" ht="11.25" customHeight="1" thickBot="1">
      <c r="A620" s="238"/>
      <c r="C620" s="360" t="s">
        <v>1522</v>
      </c>
      <c r="D620" s="360"/>
      <c r="E620" s="360"/>
      <c r="F620" s="360"/>
      <c r="G620" s="360"/>
      <c r="H620" s="361"/>
      <c r="I620" s="69"/>
      <c r="J620" s="68"/>
      <c r="K620" s="69"/>
    </row>
    <row r="621" spans="1:11" ht="11.25" customHeight="1" thickBot="1">
      <c r="A621" s="238"/>
      <c r="C621" s="360" t="s">
        <v>1523</v>
      </c>
      <c r="D621" s="360"/>
      <c r="E621" s="360"/>
      <c r="F621" s="360"/>
      <c r="G621" s="360"/>
      <c r="H621" s="361"/>
      <c r="I621" s="69"/>
      <c r="J621" s="68"/>
      <c r="K621" s="69"/>
    </row>
    <row r="622" spans="1:11" ht="11.25" customHeight="1">
      <c r="A622" s="238">
        <v>0</v>
      </c>
      <c r="B622" s="14" t="s">
        <v>713</v>
      </c>
      <c r="C622" s="239" t="s">
        <v>1524</v>
      </c>
      <c r="D622" s="149" t="s">
        <v>1525</v>
      </c>
      <c r="E622" s="150" t="s">
        <v>1070</v>
      </c>
      <c r="F622" s="150">
        <v>1</v>
      </c>
      <c r="G622" s="150">
        <v>1</v>
      </c>
      <c r="H622" s="151">
        <v>113.6</v>
      </c>
      <c r="I622" s="69">
        <f t="shared" ref="I622:I629" si="42">H622*(1-Скидка_3M_EUR)</f>
        <v>113.6</v>
      </c>
      <c r="J622" s="68"/>
      <c r="K622" s="69">
        <f t="shared" si="40"/>
        <v>0</v>
      </c>
    </row>
    <row r="623" spans="1:11" ht="11.25" customHeight="1">
      <c r="A623" s="238">
        <v>0</v>
      </c>
      <c r="B623" s="14" t="s">
        <v>713</v>
      </c>
      <c r="C623" s="239">
        <v>16026</v>
      </c>
      <c r="D623" s="149" t="s">
        <v>1526</v>
      </c>
      <c r="E623" s="150" t="s">
        <v>1070</v>
      </c>
      <c r="F623" s="150">
        <v>1</v>
      </c>
      <c r="G623" s="150">
        <v>1</v>
      </c>
      <c r="H623" s="151">
        <v>113.6</v>
      </c>
      <c r="I623" s="69">
        <f t="shared" si="42"/>
        <v>113.6</v>
      </c>
      <c r="J623" s="68"/>
      <c r="K623" s="69">
        <f t="shared" si="40"/>
        <v>0</v>
      </c>
    </row>
    <row r="624" spans="1:11" ht="11.25" customHeight="1">
      <c r="A624" s="238">
        <v>0</v>
      </c>
      <c r="B624" s="14" t="s">
        <v>713</v>
      </c>
      <c r="C624" s="239">
        <v>16024</v>
      </c>
      <c r="D624" s="149" t="s">
        <v>1527</v>
      </c>
      <c r="E624" s="150" t="s">
        <v>1070</v>
      </c>
      <c r="F624" s="150">
        <v>1</v>
      </c>
      <c r="G624" s="150">
        <v>1</v>
      </c>
      <c r="H624" s="151">
        <v>62.18</v>
      </c>
      <c r="I624" s="69">
        <f t="shared" si="42"/>
        <v>62.18</v>
      </c>
      <c r="J624" s="68"/>
      <c r="K624" s="69">
        <f t="shared" si="40"/>
        <v>0</v>
      </c>
    </row>
    <row r="625" spans="1:11" ht="11.25" customHeight="1">
      <c r="A625" s="238">
        <v>0</v>
      </c>
      <c r="B625" s="14" t="s">
        <v>713</v>
      </c>
      <c r="C625" s="239" t="s">
        <v>1528</v>
      </c>
      <c r="D625" s="149" t="s">
        <v>1529</v>
      </c>
      <c r="E625" s="150" t="s">
        <v>1070</v>
      </c>
      <c r="F625" s="150">
        <v>2</v>
      </c>
      <c r="G625" s="150">
        <v>4</v>
      </c>
      <c r="H625" s="151">
        <v>25.114999999999998</v>
      </c>
      <c r="I625" s="69">
        <f t="shared" si="42"/>
        <v>25.114999999999998</v>
      </c>
      <c r="J625" s="68"/>
      <c r="K625" s="69">
        <f t="shared" si="40"/>
        <v>0</v>
      </c>
    </row>
    <row r="626" spans="1:11" ht="11.25" customHeight="1">
      <c r="A626" s="238">
        <v>0</v>
      </c>
      <c r="B626" s="14" t="s">
        <v>713</v>
      </c>
      <c r="C626" s="239" t="s">
        <v>1530</v>
      </c>
      <c r="D626" s="149" t="s">
        <v>1531</v>
      </c>
      <c r="E626" s="150" t="s">
        <v>1070</v>
      </c>
      <c r="F626" s="150">
        <v>1</v>
      </c>
      <c r="G626" s="150">
        <v>1</v>
      </c>
      <c r="H626" s="151">
        <v>134.72399999999999</v>
      </c>
      <c r="I626" s="69">
        <f t="shared" si="42"/>
        <v>134.72399999999999</v>
      </c>
      <c r="J626" s="68"/>
      <c r="K626" s="69">
        <f t="shared" si="40"/>
        <v>0</v>
      </c>
    </row>
    <row r="627" spans="1:11" ht="11.25" customHeight="1">
      <c r="A627" s="238">
        <v>0</v>
      </c>
      <c r="B627" s="14" t="s">
        <v>713</v>
      </c>
      <c r="C627" s="239">
        <v>16023</v>
      </c>
      <c r="D627" s="149" t="s">
        <v>1532</v>
      </c>
      <c r="E627" s="150" t="s">
        <v>1070</v>
      </c>
      <c r="F627" s="150">
        <v>1</v>
      </c>
      <c r="G627" s="150">
        <v>4</v>
      </c>
      <c r="H627" s="151">
        <v>19.14</v>
      </c>
      <c r="I627" s="69">
        <f t="shared" si="42"/>
        <v>19.14</v>
      </c>
      <c r="J627" s="68"/>
      <c r="K627" s="69">
        <f t="shared" si="40"/>
        <v>0</v>
      </c>
    </row>
    <row r="628" spans="1:11" ht="11.25" customHeight="1">
      <c r="A628" s="238">
        <v>0</v>
      </c>
      <c r="B628" s="14" t="s">
        <v>713</v>
      </c>
      <c r="C628" s="239" t="s">
        <v>1533</v>
      </c>
      <c r="D628" s="149" t="s">
        <v>1534</v>
      </c>
      <c r="E628" s="150" t="s">
        <v>1070</v>
      </c>
      <c r="F628" s="150">
        <v>1</v>
      </c>
      <c r="G628" s="150">
        <v>1</v>
      </c>
      <c r="H628" s="151">
        <v>91.1</v>
      </c>
      <c r="I628" s="69">
        <f t="shared" si="42"/>
        <v>91.1</v>
      </c>
      <c r="J628" s="68"/>
      <c r="K628" s="69">
        <f t="shared" si="40"/>
        <v>0</v>
      </c>
    </row>
    <row r="629" spans="1:11" ht="11.25" customHeight="1" thickBot="1">
      <c r="A629" s="238">
        <v>0</v>
      </c>
      <c r="B629" s="14" t="s">
        <v>713</v>
      </c>
      <c r="C629" s="239" t="s">
        <v>1535</v>
      </c>
      <c r="D629" s="149" t="s">
        <v>1536</v>
      </c>
      <c r="E629" s="150" t="s">
        <v>1070</v>
      </c>
      <c r="F629" s="150">
        <v>8</v>
      </c>
      <c r="G629" s="150">
        <v>1</v>
      </c>
      <c r="H629" s="151">
        <v>21.26</v>
      </c>
      <c r="I629" s="69">
        <f t="shared" si="42"/>
        <v>21.26</v>
      </c>
      <c r="J629" s="68"/>
      <c r="K629" s="69">
        <f t="shared" si="40"/>
        <v>0</v>
      </c>
    </row>
    <row r="630" spans="1:11" ht="11.25" customHeight="1" thickBot="1">
      <c r="A630" s="238"/>
      <c r="C630" s="360" t="s">
        <v>757</v>
      </c>
      <c r="D630" s="360"/>
      <c r="E630" s="360"/>
      <c r="F630" s="360"/>
      <c r="G630" s="360"/>
      <c r="H630" s="361"/>
      <c r="I630" s="69"/>
      <c r="J630" s="68"/>
      <c r="K630" s="69"/>
    </row>
    <row r="631" spans="1:11" ht="11.25" customHeight="1">
      <c r="A631" s="238">
        <v>0</v>
      </c>
      <c r="B631" s="14" t="s">
        <v>713</v>
      </c>
      <c r="C631" s="241">
        <v>50402</v>
      </c>
      <c r="D631" s="155" t="s">
        <v>1537</v>
      </c>
      <c r="E631" s="156" t="s">
        <v>957</v>
      </c>
      <c r="F631" s="156">
        <v>90</v>
      </c>
      <c r="G631" s="156">
        <v>1</v>
      </c>
      <c r="H631" s="157">
        <v>0.39600000000000002</v>
      </c>
      <c r="I631" s="69">
        <f t="shared" ref="I631:I638" si="43">H631*(1-Скидка_3M_EUR)</f>
        <v>0.39600000000000002</v>
      </c>
      <c r="J631" s="68"/>
      <c r="K631" s="69">
        <f t="shared" si="40"/>
        <v>0</v>
      </c>
    </row>
    <row r="632" spans="1:11" ht="11.25" customHeight="1">
      <c r="A632" s="238">
        <v>0</v>
      </c>
      <c r="B632" s="14" t="s">
        <v>713</v>
      </c>
      <c r="C632" s="239">
        <v>50403</v>
      </c>
      <c r="D632" s="149" t="s">
        <v>1538</v>
      </c>
      <c r="E632" s="150" t="s">
        <v>957</v>
      </c>
      <c r="F632" s="150">
        <v>90</v>
      </c>
      <c r="G632" s="150">
        <v>1</v>
      </c>
      <c r="H632" s="151">
        <v>0.54</v>
      </c>
      <c r="I632" s="69">
        <f t="shared" si="43"/>
        <v>0.54</v>
      </c>
      <c r="J632" s="68"/>
      <c r="K632" s="69">
        <f t="shared" si="40"/>
        <v>0</v>
      </c>
    </row>
    <row r="633" spans="1:11" ht="11.25" customHeight="1">
      <c r="A633" s="238">
        <v>0</v>
      </c>
      <c r="B633" s="14" t="s">
        <v>713</v>
      </c>
      <c r="C633" s="239">
        <v>50404</v>
      </c>
      <c r="D633" s="149" t="s">
        <v>1539</v>
      </c>
      <c r="E633" s="150" t="s">
        <v>957</v>
      </c>
      <c r="F633" s="150">
        <v>90</v>
      </c>
      <c r="G633" s="150">
        <v>1</v>
      </c>
      <c r="H633" s="151">
        <v>0.72</v>
      </c>
      <c r="I633" s="69">
        <f t="shared" si="43"/>
        <v>0.72</v>
      </c>
      <c r="J633" s="68"/>
      <c r="K633" s="69">
        <f t="shared" si="40"/>
        <v>0</v>
      </c>
    </row>
    <row r="634" spans="1:11" ht="11.25" customHeight="1">
      <c r="A634" s="238">
        <v>0</v>
      </c>
      <c r="B634" s="14" t="s">
        <v>713</v>
      </c>
      <c r="C634" s="239">
        <v>50405</v>
      </c>
      <c r="D634" s="149" t="s">
        <v>1540</v>
      </c>
      <c r="E634" s="150" t="s">
        <v>957</v>
      </c>
      <c r="F634" s="150">
        <v>90</v>
      </c>
      <c r="G634" s="150">
        <v>1</v>
      </c>
      <c r="H634" s="151">
        <v>1.1399999999999999</v>
      </c>
      <c r="I634" s="69">
        <f t="shared" si="43"/>
        <v>1.1399999999999999</v>
      </c>
      <c r="J634" s="68"/>
      <c r="K634" s="69">
        <f t="shared" si="40"/>
        <v>0</v>
      </c>
    </row>
    <row r="635" spans="1:11" ht="11.25" customHeight="1">
      <c r="A635" s="238">
        <v>0</v>
      </c>
      <c r="B635" s="14" t="s">
        <v>713</v>
      </c>
      <c r="C635" s="239">
        <v>50406</v>
      </c>
      <c r="D635" s="149" t="s">
        <v>1541</v>
      </c>
      <c r="E635" s="150" t="s">
        <v>957</v>
      </c>
      <c r="F635" s="150">
        <v>180</v>
      </c>
      <c r="G635" s="150">
        <v>1</v>
      </c>
      <c r="H635" s="151">
        <v>0.192</v>
      </c>
      <c r="I635" s="69">
        <f t="shared" si="43"/>
        <v>0.192</v>
      </c>
      <c r="J635" s="68"/>
      <c r="K635" s="69">
        <f t="shared" si="40"/>
        <v>0</v>
      </c>
    </row>
    <row r="636" spans="1:11" ht="11.25" customHeight="1">
      <c r="A636" s="238">
        <v>0</v>
      </c>
      <c r="B636" s="14" t="s">
        <v>713</v>
      </c>
      <c r="C636" s="239">
        <v>50407</v>
      </c>
      <c r="D636" s="149" t="s">
        <v>1542</v>
      </c>
      <c r="E636" s="150" t="s">
        <v>957</v>
      </c>
      <c r="F636" s="150">
        <v>180</v>
      </c>
      <c r="G636" s="150">
        <v>1</v>
      </c>
      <c r="H636" s="151">
        <v>0.252</v>
      </c>
      <c r="I636" s="69">
        <f t="shared" si="43"/>
        <v>0.252</v>
      </c>
      <c r="J636" s="68"/>
      <c r="K636" s="69">
        <f t="shared" si="40"/>
        <v>0</v>
      </c>
    </row>
    <row r="637" spans="1:11" ht="11.25" customHeight="1">
      <c r="A637" s="238">
        <v>0</v>
      </c>
      <c r="B637" s="14" t="s">
        <v>713</v>
      </c>
      <c r="C637" s="239">
        <v>50408</v>
      </c>
      <c r="D637" s="149" t="s">
        <v>1543</v>
      </c>
      <c r="E637" s="150" t="s">
        <v>957</v>
      </c>
      <c r="F637" s="150">
        <v>180</v>
      </c>
      <c r="G637" s="150">
        <v>1</v>
      </c>
      <c r="H637" s="151">
        <v>0.39600000000000002</v>
      </c>
      <c r="I637" s="69">
        <f t="shared" si="43"/>
        <v>0.39600000000000002</v>
      </c>
      <c r="J637" s="68"/>
      <c r="K637" s="69">
        <f t="shared" si="40"/>
        <v>0</v>
      </c>
    </row>
    <row r="638" spans="1:11" ht="11.25" customHeight="1" thickBot="1">
      <c r="A638" s="238">
        <v>0</v>
      </c>
      <c r="B638" s="14" t="s">
        <v>713</v>
      </c>
      <c r="C638" s="239">
        <v>50409</v>
      </c>
      <c r="D638" s="149" t="s">
        <v>1544</v>
      </c>
      <c r="E638" s="150" t="s">
        <v>957</v>
      </c>
      <c r="F638" s="150">
        <v>180</v>
      </c>
      <c r="G638" s="150">
        <v>1</v>
      </c>
      <c r="H638" s="151">
        <v>0.52800000000000002</v>
      </c>
      <c r="I638" s="69">
        <f t="shared" si="43"/>
        <v>0.52800000000000002</v>
      </c>
      <c r="J638" s="68"/>
      <c r="K638" s="69">
        <f t="shared" si="40"/>
        <v>0</v>
      </c>
    </row>
    <row r="639" spans="1:11" ht="11.25" customHeight="1" thickBot="1">
      <c r="A639" s="238"/>
      <c r="C639" s="360" t="s">
        <v>1545</v>
      </c>
      <c r="D639" s="360"/>
      <c r="E639" s="360"/>
      <c r="F639" s="360"/>
      <c r="G639" s="360"/>
      <c r="H639" s="361"/>
      <c r="I639" s="69"/>
      <c r="J639" s="68"/>
      <c r="K639" s="69"/>
    </row>
    <row r="640" spans="1:11" ht="11.25" customHeight="1">
      <c r="A640" s="238">
        <v>0</v>
      </c>
      <c r="B640" s="14" t="s">
        <v>714</v>
      </c>
      <c r="C640" s="239" t="s">
        <v>1546</v>
      </c>
      <c r="D640" s="149" t="s">
        <v>1547</v>
      </c>
      <c r="E640" s="150" t="s">
        <v>1548</v>
      </c>
      <c r="F640" s="150">
        <v>1</v>
      </c>
      <c r="G640" s="150">
        <v>1</v>
      </c>
      <c r="H640" s="151">
        <v>858.47</v>
      </c>
      <c r="I640" s="69">
        <f>H640*(1-Скидка_3M_EUR)</f>
        <v>858.47</v>
      </c>
      <c r="J640" s="68"/>
      <c r="K640" s="69">
        <f t="shared" si="40"/>
        <v>0</v>
      </c>
    </row>
    <row r="641" spans="1:11" ht="11.25" customHeight="1">
      <c r="A641" s="238">
        <v>0</v>
      </c>
      <c r="B641" s="14" t="s">
        <v>714</v>
      </c>
      <c r="C641" s="239" t="s">
        <v>1549</v>
      </c>
      <c r="D641" s="149" t="s">
        <v>1550</v>
      </c>
      <c r="E641" s="150" t="s">
        <v>1548</v>
      </c>
      <c r="F641" s="150">
        <v>1</v>
      </c>
      <c r="G641" s="150">
        <v>2</v>
      </c>
      <c r="H641" s="151">
        <v>189.816</v>
      </c>
      <c r="I641" s="69">
        <f>H641*(1-Скидка_3M_EUR)</f>
        <v>189.816</v>
      </c>
      <c r="J641" s="68"/>
      <c r="K641" s="69">
        <f t="shared" si="40"/>
        <v>0</v>
      </c>
    </row>
    <row r="642" spans="1:11" ht="11.25" customHeight="1">
      <c r="A642" s="238">
        <v>0</v>
      </c>
      <c r="B642" s="14" t="s">
        <v>714</v>
      </c>
      <c r="C642" s="239" t="s">
        <v>1551</v>
      </c>
      <c r="D642" s="149" t="s">
        <v>1552</v>
      </c>
      <c r="E642" s="150" t="s">
        <v>1548</v>
      </c>
      <c r="F642" s="150">
        <v>1</v>
      </c>
      <c r="G642" s="150">
        <v>2</v>
      </c>
      <c r="H642" s="151">
        <v>105.372</v>
      </c>
      <c r="I642" s="69">
        <f>H642*(1-Скидка_3M_EUR)</f>
        <v>105.372</v>
      </c>
      <c r="J642" s="68"/>
      <c r="K642" s="69">
        <f t="shared" si="40"/>
        <v>0</v>
      </c>
    </row>
    <row r="643" spans="1:11" ht="11.25" customHeight="1" thickBot="1">
      <c r="A643" s="238">
        <v>0</v>
      </c>
      <c r="C643" s="239" t="s">
        <v>1553</v>
      </c>
      <c r="D643" s="149" t="s">
        <v>1554</v>
      </c>
      <c r="E643" s="150" t="s">
        <v>1548</v>
      </c>
      <c r="F643" s="150">
        <v>1</v>
      </c>
      <c r="G643" s="150">
        <v>1</v>
      </c>
      <c r="H643" s="151">
        <v>280.3</v>
      </c>
      <c r="I643" s="69">
        <f>H643*(1-Скидка_3M_EUR)</f>
        <v>280.3</v>
      </c>
      <c r="J643" s="68"/>
      <c r="K643" s="69">
        <f t="shared" si="40"/>
        <v>0</v>
      </c>
    </row>
    <row r="644" spans="1:11" ht="11.25" customHeight="1" thickBot="1">
      <c r="A644" s="238"/>
      <c r="C644" s="360" t="s">
        <v>1555</v>
      </c>
      <c r="D644" s="360"/>
      <c r="E644" s="360"/>
      <c r="F644" s="360"/>
      <c r="G644" s="360"/>
      <c r="H644" s="361"/>
      <c r="I644" s="69"/>
      <c r="J644" s="68"/>
      <c r="K644" s="69"/>
    </row>
    <row r="645" spans="1:11" ht="11.25" customHeight="1">
      <c r="A645" s="238">
        <v>0</v>
      </c>
      <c r="B645" s="14" t="s">
        <v>714</v>
      </c>
      <c r="C645" s="239" t="s">
        <v>1556</v>
      </c>
      <c r="D645" s="149" t="s">
        <v>1557</v>
      </c>
      <c r="E645" s="150" t="s">
        <v>957</v>
      </c>
      <c r="F645" s="150">
        <v>1</v>
      </c>
      <c r="G645" s="150">
        <v>10</v>
      </c>
      <c r="H645" s="151">
        <v>32.659999999999997</v>
      </c>
      <c r="I645" s="69">
        <f t="shared" ref="I645:I658" si="44">H645*(1-Скидка_3M_EUR)</f>
        <v>32.659999999999997</v>
      </c>
      <c r="J645" s="68"/>
      <c r="K645" s="69">
        <f t="shared" si="40"/>
        <v>0</v>
      </c>
    </row>
    <row r="646" spans="1:11" ht="11.25" customHeight="1">
      <c r="A646" s="238">
        <v>0</v>
      </c>
      <c r="B646" s="14" t="s">
        <v>714</v>
      </c>
      <c r="C646" s="239">
        <v>16033</v>
      </c>
      <c r="D646" s="149" t="s">
        <v>1558</v>
      </c>
      <c r="E646" s="150" t="s">
        <v>957</v>
      </c>
      <c r="F646" s="150">
        <v>1</v>
      </c>
      <c r="G646" s="150">
        <v>10</v>
      </c>
      <c r="H646" s="151">
        <v>32.659999999999997</v>
      </c>
      <c r="I646" s="69">
        <f t="shared" si="44"/>
        <v>32.659999999999997</v>
      </c>
      <c r="J646" s="68"/>
      <c r="K646" s="69">
        <f t="shared" ref="K646:K663" si="45">I646*J646</f>
        <v>0</v>
      </c>
    </row>
    <row r="647" spans="1:11" ht="11.25" customHeight="1">
      <c r="A647" s="238">
        <v>0</v>
      </c>
      <c r="B647" s="14" t="s">
        <v>714</v>
      </c>
      <c r="C647" s="239" t="s">
        <v>1559</v>
      </c>
      <c r="D647" s="149" t="s">
        <v>1560</v>
      </c>
      <c r="E647" s="150" t="s">
        <v>957</v>
      </c>
      <c r="F647" s="150">
        <v>1</v>
      </c>
      <c r="G647" s="150">
        <v>10</v>
      </c>
      <c r="H647" s="151">
        <v>32.659999999999997</v>
      </c>
      <c r="I647" s="69">
        <f t="shared" si="44"/>
        <v>32.659999999999997</v>
      </c>
      <c r="J647" s="68"/>
      <c r="K647" s="69">
        <f t="shared" si="45"/>
        <v>0</v>
      </c>
    </row>
    <row r="648" spans="1:11" ht="11.25" customHeight="1">
      <c r="A648" s="238">
        <v>0</v>
      </c>
      <c r="B648" s="14" t="s">
        <v>714</v>
      </c>
      <c r="C648" s="239">
        <v>50573</v>
      </c>
      <c r="D648" s="149" t="s">
        <v>1561</v>
      </c>
      <c r="E648" s="150" t="s">
        <v>957</v>
      </c>
      <c r="F648" s="150">
        <v>1</v>
      </c>
      <c r="G648" s="150">
        <v>10</v>
      </c>
      <c r="H648" s="151">
        <v>32.659999999999997</v>
      </c>
      <c r="I648" s="69">
        <f t="shared" si="44"/>
        <v>32.659999999999997</v>
      </c>
      <c r="J648" s="68"/>
      <c r="K648" s="69">
        <f t="shared" si="45"/>
        <v>0</v>
      </c>
    </row>
    <row r="649" spans="1:11" ht="11.25" customHeight="1">
      <c r="A649" s="238">
        <v>0</v>
      </c>
      <c r="B649" s="14" t="s">
        <v>714</v>
      </c>
      <c r="C649" s="239">
        <v>16039</v>
      </c>
      <c r="D649" s="149" t="s">
        <v>1562</v>
      </c>
      <c r="E649" s="150" t="s">
        <v>957</v>
      </c>
      <c r="F649" s="150">
        <v>1</v>
      </c>
      <c r="G649" s="150">
        <v>10</v>
      </c>
      <c r="H649" s="151">
        <v>32.659999999999997</v>
      </c>
      <c r="I649" s="69">
        <f t="shared" si="44"/>
        <v>32.659999999999997</v>
      </c>
      <c r="J649" s="68"/>
      <c r="K649" s="69">
        <f t="shared" si="45"/>
        <v>0</v>
      </c>
    </row>
    <row r="650" spans="1:11" ht="11.25" customHeight="1">
      <c r="A650" s="238">
        <v>0</v>
      </c>
      <c r="B650" s="14" t="s">
        <v>714</v>
      </c>
      <c r="C650" s="239">
        <v>16042</v>
      </c>
      <c r="D650" s="149" t="s">
        <v>1563</v>
      </c>
      <c r="E650" s="150" t="s">
        <v>957</v>
      </c>
      <c r="F650" s="150">
        <v>1</v>
      </c>
      <c r="G650" s="150">
        <v>10</v>
      </c>
      <c r="H650" s="151">
        <v>32.659999999999997</v>
      </c>
      <c r="I650" s="69">
        <f t="shared" si="44"/>
        <v>32.659999999999997</v>
      </c>
      <c r="J650" s="68"/>
      <c r="K650" s="69">
        <f t="shared" si="45"/>
        <v>0</v>
      </c>
    </row>
    <row r="651" spans="1:11" ht="11.25" customHeight="1">
      <c r="A651" s="238">
        <v>0</v>
      </c>
      <c r="B651" s="14" t="s">
        <v>714</v>
      </c>
      <c r="C651" s="239" t="s">
        <v>4755</v>
      </c>
      <c r="D651" s="149" t="s">
        <v>1564</v>
      </c>
      <c r="E651" s="150" t="s">
        <v>957</v>
      </c>
      <c r="F651" s="150">
        <v>1</v>
      </c>
      <c r="G651" s="150">
        <v>1</v>
      </c>
      <c r="H651" s="151">
        <v>86.171999999999997</v>
      </c>
      <c r="I651" s="69">
        <f t="shared" si="44"/>
        <v>86.171999999999997</v>
      </c>
      <c r="J651" s="68"/>
      <c r="K651" s="69">
        <f t="shared" si="45"/>
        <v>0</v>
      </c>
    </row>
    <row r="652" spans="1:11" ht="11.25" customHeight="1">
      <c r="A652" s="238">
        <v>0</v>
      </c>
      <c r="B652" s="14" t="s">
        <v>714</v>
      </c>
      <c r="C652" s="239" t="s">
        <v>1565</v>
      </c>
      <c r="D652" s="149" t="s">
        <v>1566</v>
      </c>
      <c r="E652" s="150" t="s">
        <v>957</v>
      </c>
      <c r="F652" s="150">
        <v>1</v>
      </c>
      <c r="G652" s="150">
        <v>1</v>
      </c>
      <c r="H652" s="151">
        <v>80.448000000000008</v>
      </c>
      <c r="I652" s="69">
        <f t="shared" si="44"/>
        <v>80.448000000000008</v>
      </c>
      <c r="J652" s="68"/>
      <c r="K652" s="69">
        <f t="shared" si="45"/>
        <v>0</v>
      </c>
    </row>
    <row r="653" spans="1:11" ht="11.25" customHeight="1">
      <c r="A653" s="238">
        <v>0</v>
      </c>
      <c r="B653" s="14" t="s">
        <v>714</v>
      </c>
      <c r="C653" s="239" t="s">
        <v>1567</v>
      </c>
      <c r="D653" s="149" t="s">
        <v>1568</v>
      </c>
      <c r="E653" s="150" t="s">
        <v>957</v>
      </c>
      <c r="F653" s="150">
        <v>1</v>
      </c>
      <c r="G653" s="150">
        <v>12</v>
      </c>
      <c r="H653" s="151">
        <v>45.17</v>
      </c>
      <c r="I653" s="69">
        <f t="shared" si="44"/>
        <v>45.17</v>
      </c>
      <c r="J653" s="68"/>
      <c r="K653" s="69">
        <f t="shared" si="45"/>
        <v>0</v>
      </c>
    </row>
    <row r="654" spans="1:11" ht="11.25" customHeight="1">
      <c r="A654" s="238">
        <v>0</v>
      </c>
      <c r="B654" s="14" t="s">
        <v>713</v>
      </c>
      <c r="C654" s="239" t="s">
        <v>1569</v>
      </c>
      <c r="D654" s="149" t="s">
        <v>1570</v>
      </c>
      <c r="E654" s="150" t="s">
        <v>957</v>
      </c>
      <c r="F654" s="150">
        <v>1</v>
      </c>
      <c r="G654" s="150">
        <v>240</v>
      </c>
      <c r="H654" s="151">
        <v>1.75</v>
      </c>
      <c r="I654" s="69">
        <f t="shared" si="44"/>
        <v>1.75</v>
      </c>
      <c r="J654" s="68"/>
      <c r="K654" s="69">
        <f t="shared" si="45"/>
        <v>0</v>
      </c>
    </row>
    <row r="655" spans="1:11" ht="11.25" customHeight="1">
      <c r="A655" s="238">
        <v>0</v>
      </c>
      <c r="B655" s="14" t="s">
        <v>717</v>
      </c>
      <c r="C655" s="239" t="s">
        <v>1571</v>
      </c>
      <c r="D655" s="149" t="s">
        <v>1572</v>
      </c>
      <c r="E655" s="150" t="s">
        <v>957</v>
      </c>
      <c r="F655" s="150">
        <v>1</v>
      </c>
      <c r="G655" s="150">
        <v>60</v>
      </c>
      <c r="H655" s="151">
        <v>2.64</v>
      </c>
      <c r="I655" s="69">
        <f t="shared" si="44"/>
        <v>2.64</v>
      </c>
      <c r="J655" s="68"/>
      <c r="K655" s="69">
        <f t="shared" si="45"/>
        <v>0</v>
      </c>
    </row>
    <row r="656" spans="1:11" ht="11.25" customHeight="1">
      <c r="A656" s="238">
        <v>0</v>
      </c>
      <c r="B656" s="14" t="s">
        <v>713</v>
      </c>
      <c r="C656" s="239" t="s">
        <v>1573</v>
      </c>
      <c r="D656" s="149" t="s">
        <v>1574</v>
      </c>
      <c r="E656" s="150" t="s">
        <v>957</v>
      </c>
      <c r="F656" s="150">
        <v>250</v>
      </c>
      <c r="G656" s="150">
        <v>1</v>
      </c>
      <c r="H656" s="151">
        <v>0</v>
      </c>
      <c r="I656" s="69">
        <f t="shared" si="44"/>
        <v>0</v>
      </c>
      <c r="J656" s="68"/>
      <c r="K656" s="69">
        <f t="shared" si="45"/>
        <v>0</v>
      </c>
    </row>
    <row r="657" spans="1:11" ht="11.25" customHeight="1">
      <c r="A657" s="238">
        <v>0</v>
      </c>
      <c r="B657" s="14" t="s">
        <v>713</v>
      </c>
      <c r="C657" s="239" t="s">
        <v>1575</v>
      </c>
      <c r="D657" s="149" t="s">
        <v>1576</v>
      </c>
      <c r="E657" s="150" t="s">
        <v>957</v>
      </c>
      <c r="F657" s="150">
        <v>1</v>
      </c>
      <c r="G657" s="150">
        <v>24</v>
      </c>
      <c r="H657" s="151">
        <v>4.7300000000000004</v>
      </c>
      <c r="I657" s="69">
        <f t="shared" si="44"/>
        <v>4.7300000000000004</v>
      </c>
      <c r="J657" s="68"/>
      <c r="K657" s="69">
        <f t="shared" si="45"/>
        <v>0</v>
      </c>
    </row>
    <row r="658" spans="1:11" ht="11.25" customHeight="1" thickBot="1">
      <c r="A658" s="238">
        <v>0</v>
      </c>
      <c r="B658" s="14" t="s">
        <v>713</v>
      </c>
      <c r="C658" s="239" t="s">
        <v>1577</v>
      </c>
      <c r="D658" s="149" t="s">
        <v>1578</v>
      </c>
      <c r="E658" s="150" t="s">
        <v>957</v>
      </c>
      <c r="F658" s="150">
        <v>20</v>
      </c>
      <c r="G658" s="150">
        <v>1</v>
      </c>
      <c r="H658" s="151">
        <v>9.01</v>
      </c>
      <c r="I658" s="69">
        <f t="shared" si="44"/>
        <v>9.01</v>
      </c>
      <c r="J658" s="68"/>
      <c r="K658" s="69">
        <f t="shared" si="45"/>
        <v>0</v>
      </c>
    </row>
    <row r="659" spans="1:11" ht="11.25" customHeight="1" thickBot="1">
      <c r="A659" s="238"/>
      <c r="C659" s="360" t="s">
        <v>758</v>
      </c>
      <c r="D659" s="360"/>
      <c r="E659" s="360"/>
      <c r="F659" s="360"/>
      <c r="G659" s="360"/>
      <c r="H659" s="361"/>
      <c r="I659" s="69"/>
      <c r="J659" s="68"/>
      <c r="K659" s="69"/>
    </row>
    <row r="660" spans="1:11" ht="11.25" customHeight="1">
      <c r="A660" s="238">
        <v>0</v>
      </c>
      <c r="B660" s="14" t="s">
        <v>717</v>
      </c>
      <c r="C660" s="241">
        <v>63512</v>
      </c>
      <c r="D660" s="155" t="s">
        <v>1579</v>
      </c>
      <c r="E660" s="156" t="s">
        <v>1580</v>
      </c>
      <c r="F660" s="156">
        <v>100</v>
      </c>
      <c r="G660" s="156">
        <v>1</v>
      </c>
      <c r="H660" s="157">
        <v>3.5931600000000001</v>
      </c>
      <c r="I660" s="69">
        <f>H660*(1-Скидка_3M_EUR)</f>
        <v>3.5931600000000001</v>
      </c>
      <c r="J660" s="68"/>
      <c r="K660" s="69">
        <f t="shared" si="45"/>
        <v>0</v>
      </c>
    </row>
    <row r="661" spans="1:11" ht="11.25" customHeight="1" thickBot="1">
      <c r="A661" s="238">
        <v>0</v>
      </c>
      <c r="B661" s="14" t="s">
        <v>717</v>
      </c>
      <c r="C661" s="239">
        <v>63513</v>
      </c>
      <c r="D661" s="149" t="s">
        <v>1581</v>
      </c>
      <c r="E661" s="150" t="s">
        <v>1580</v>
      </c>
      <c r="F661" s="150">
        <v>100</v>
      </c>
      <c r="G661" s="150">
        <v>1</v>
      </c>
      <c r="H661" s="151">
        <v>3.5931600000000001</v>
      </c>
      <c r="I661" s="69">
        <f>H661*(1-Скидка_3M_EUR)</f>
        <v>3.5931600000000001</v>
      </c>
      <c r="J661" s="68"/>
      <c r="K661" s="69">
        <f t="shared" si="45"/>
        <v>0</v>
      </c>
    </row>
    <row r="662" spans="1:11" ht="11.25" customHeight="1" thickBot="1">
      <c r="A662" s="238"/>
      <c r="C662" s="360" t="s">
        <v>1582</v>
      </c>
      <c r="D662" s="360"/>
      <c r="E662" s="360"/>
      <c r="F662" s="360"/>
      <c r="G662" s="360"/>
      <c r="H662" s="361"/>
      <c r="I662" s="69"/>
      <c r="J662" s="68"/>
      <c r="K662" s="69"/>
    </row>
    <row r="663" spans="1:11" ht="11.25" customHeight="1" thickBot="1">
      <c r="A663" s="238">
        <v>0</v>
      </c>
      <c r="B663" s="14" t="s">
        <v>713</v>
      </c>
      <c r="C663" s="239" t="s">
        <v>1583</v>
      </c>
      <c r="D663" s="149" t="s">
        <v>1584</v>
      </c>
      <c r="E663" s="150" t="s">
        <v>1518</v>
      </c>
      <c r="F663" s="150">
        <v>1</v>
      </c>
      <c r="G663" s="150">
        <v>12</v>
      </c>
      <c r="H663" s="151">
        <v>27.95</v>
      </c>
      <c r="I663" s="69">
        <f>H663*(1-Скидка_3M_EUR)</f>
        <v>27.95</v>
      </c>
      <c r="J663" s="68"/>
      <c r="K663" s="69">
        <f t="shared" si="45"/>
        <v>0</v>
      </c>
    </row>
    <row r="664" spans="1:11" ht="11.25" customHeight="1" thickBot="1">
      <c r="A664" s="238"/>
      <c r="C664" s="360" t="s">
        <v>2414</v>
      </c>
      <c r="D664" s="360"/>
      <c r="E664" s="360"/>
      <c r="F664" s="360"/>
      <c r="G664" s="360"/>
      <c r="H664" s="361"/>
      <c r="I664" s="69"/>
      <c r="J664" s="68"/>
      <c r="K664" s="69"/>
    </row>
    <row r="665" spans="1:11" ht="11.25" customHeight="1" thickBot="1">
      <c r="A665" s="238">
        <v>0</v>
      </c>
      <c r="B665" s="14" t="s">
        <v>713</v>
      </c>
      <c r="C665" s="239" t="s">
        <v>2415</v>
      </c>
      <c r="D665" s="149" t="s">
        <v>2416</v>
      </c>
      <c r="E665" s="150" t="s">
        <v>768</v>
      </c>
      <c r="F665" s="150">
        <v>50</v>
      </c>
      <c r="G665" s="150">
        <v>6</v>
      </c>
      <c r="H665" s="151">
        <v>1.129</v>
      </c>
      <c r="I665" s="69">
        <f>H665*(1-Скидка_3M_EUR)</f>
        <v>1.129</v>
      </c>
      <c r="J665" s="68"/>
      <c r="K665" s="69">
        <f t="shared" ref="K665:K678" si="46">I665*J665</f>
        <v>0</v>
      </c>
    </row>
    <row r="666" spans="1:11" ht="11.25" customHeight="1" thickBot="1">
      <c r="A666" s="238"/>
      <c r="C666" s="360" t="s">
        <v>1585</v>
      </c>
      <c r="D666" s="360"/>
      <c r="E666" s="360"/>
      <c r="F666" s="360"/>
      <c r="G666" s="360"/>
      <c r="H666" s="361"/>
      <c r="I666" s="69"/>
      <c r="J666" s="68"/>
      <c r="K666" s="69"/>
    </row>
    <row r="667" spans="1:11" ht="11.25" customHeight="1">
      <c r="A667" s="238">
        <v>0</v>
      </c>
      <c r="B667" s="14" t="s">
        <v>713</v>
      </c>
      <c r="C667" s="239" t="s">
        <v>1586</v>
      </c>
      <c r="D667" s="149" t="s">
        <v>1587</v>
      </c>
      <c r="E667" s="150" t="s">
        <v>957</v>
      </c>
      <c r="F667" s="150">
        <v>1</v>
      </c>
      <c r="G667" s="150">
        <v>1</v>
      </c>
      <c r="H667" s="151">
        <v>510.56400000000002</v>
      </c>
      <c r="I667" s="69">
        <f t="shared" ref="I667:I677" si="47">H667*(1-Скидка_3M_EUR)</f>
        <v>510.56400000000002</v>
      </c>
      <c r="J667" s="68"/>
      <c r="K667" s="69">
        <f t="shared" si="46"/>
        <v>0</v>
      </c>
    </row>
    <row r="668" spans="1:11" ht="11.25" customHeight="1">
      <c r="A668" s="238">
        <v>0</v>
      </c>
      <c r="B668" s="14" t="s">
        <v>713</v>
      </c>
      <c r="C668" s="239" t="s">
        <v>1588</v>
      </c>
      <c r="D668" s="149" t="s">
        <v>1589</v>
      </c>
      <c r="E668" s="150" t="s">
        <v>957</v>
      </c>
      <c r="F668" s="150">
        <v>1</v>
      </c>
      <c r="G668" s="150">
        <v>10</v>
      </c>
      <c r="H668" s="151">
        <v>12.44</v>
      </c>
      <c r="I668" s="69">
        <f t="shared" si="47"/>
        <v>12.44</v>
      </c>
      <c r="J668" s="68"/>
      <c r="K668" s="69">
        <f t="shared" si="46"/>
        <v>0</v>
      </c>
    </row>
    <row r="669" spans="1:11" ht="11.25" customHeight="1">
      <c r="A669" s="238">
        <v>0</v>
      </c>
      <c r="B669" s="14" t="s">
        <v>714</v>
      </c>
      <c r="C669" s="239" t="s">
        <v>1590</v>
      </c>
      <c r="D669" s="149" t="s">
        <v>1591</v>
      </c>
      <c r="E669" s="150" t="s">
        <v>957</v>
      </c>
      <c r="F669" s="150">
        <v>1</v>
      </c>
      <c r="G669" s="150">
        <v>1</v>
      </c>
      <c r="H669" s="151">
        <v>446.928</v>
      </c>
      <c r="I669" s="69">
        <f t="shared" si="47"/>
        <v>446.928</v>
      </c>
      <c r="J669" s="68"/>
      <c r="K669" s="69">
        <f t="shared" si="46"/>
        <v>0</v>
      </c>
    </row>
    <row r="670" spans="1:11" ht="11.25" customHeight="1">
      <c r="A670" s="238">
        <v>0</v>
      </c>
      <c r="B670" s="14" t="s">
        <v>713</v>
      </c>
      <c r="C670" s="239" t="s">
        <v>1592</v>
      </c>
      <c r="D670" s="149" t="s">
        <v>1593</v>
      </c>
      <c r="E670" s="150" t="s">
        <v>1518</v>
      </c>
      <c r="F670" s="150">
        <v>1</v>
      </c>
      <c r="G670" s="150">
        <v>24</v>
      </c>
      <c r="H670" s="151">
        <v>17.28</v>
      </c>
      <c r="I670" s="69">
        <f t="shared" si="47"/>
        <v>17.28</v>
      </c>
      <c r="J670" s="68"/>
      <c r="K670" s="69">
        <f t="shared" si="46"/>
        <v>0</v>
      </c>
    </row>
    <row r="671" spans="1:11" ht="11.25" customHeight="1">
      <c r="A671" s="238">
        <v>0</v>
      </c>
      <c r="B671" s="14" t="s">
        <v>4846</v>
      </c>
      <c r="C671" s="239" t="s">
        <v>4847</v>
      </c>
      <c r="D671" s="149" t="s">
        <v>4848</v>
      </c>
      <c r="E671" s="150" t="s">
        <v>768</v>
      </c>
      <c r="F671" s="150">
        <v>1</v>
      </c>
      <c r="G671" s="150">
        <v>12</v>
      </c>
      <c r="H671" s="151">
        <v>106.64</v>
      </c>
      <c r="I671" s="69">
        <f>H671*(1-Скидка_3M_EUR)</f>
        <v>106.64</v>
      </c>
      <c r="J671" s="68"/>
      <c r="K671" s="69">
        <f>I671*J671</f>
        <v>0</v>
      </c>
    </row>
    <row r="672" spans="1:11" ht="12" customHeight="1">
      <c r="A672" s="238">
        <v>0</v>
      </c>
      <c r="B672" s="14" t="s">
        <v>747</v>
      </c>
      <c r="C672" s="239" t="s">
        <v>1594</v>
      </c>
      <c r="D672" s="149" t="s">
        <v>1595</v>
      </c>
      <c r="E672" s="150" t="s">
        <v>768</v>
      </c>
      <c r="F672" s="150">
        <v>1</v>
      </c>
      <c r="G672" s="150">
        <v>0</v>
      </c>
      <c r="H672" s="151">
        <v>22.08</v>
      </c>
      <c r="I672" s="69">
        <f t="shared" si="47"/>
        <v>22.08</v>
      </c>
      <c r="J672" s="68"/>
      <c r="K672" s="69">
        <f t="shared" si="46"/>
        <v>0</v>
      </c>
    </row>
    <row r="673" spans="1:11" ht="12" customHeight="1">
      <c r="A673" s="238">
        <v>0</v>
      </c>
      <c r="B673" s="14" t="s">
        <v>747</v>
      </c>
      <c r="C673" s="239" t="s">
        <v>1596</v>
      </c>
      <c r="D673" s="149" t="s">
        <v>1597</v>
      </c>
      <c r="E673" s="150" t="s">
        <v>768</v>
      </c>
      <c r="F673" s="150">
        <v>1</v>
      </c>
      <c r="G673" s="150">
        <v>0</v>
      </c>
      <c r="H673" s="151">
        <v>40.536000000000001</v>
      </c>
      <c r="I673" s="69">
        <f t="shared" si="47"/>
        <v>40.536000000000001</v>
      </c>
      <c r="J673" s="68"/>
      <c r="K673" s="69">
        <f t="shared" si="46"/>
        <v>0</v>
      </c>
    </row>
    <row r="674" spans="1:11" ht="12" customHeight="1">
      <c r="A674" s="238">
        <v>0</v>
      </c>
      <c r="B674" s="14" t="s">
        <v>747</v>
      </c>
      <c r="C674" s="239" t="s">
        <v>1598</v>
      </c>
      <c r="D674" s="149" t="s">
        <v>3170</v>
      </c>
      <c r="E674" s="150" t="s">
        <v>768</v>
      </c>
      <c r="F674" s="150">
        <v>2</v>
      </c>
      <c r="G674" s="150">
        <v>0</v>
      </c>
      <c r="H674" s="151">
        <v>34.692</v>
      </c>
      <c r="I674" s="69">
        <f t="shared" si="47"/>
        <v>34.692</v>
      </c>
      <c r="J674" s="68"/>
      <c r="K674" s="69">
        <f t="shared" si="46"/>
        <v>0</v>
      </c>
    </row>
    <row r="675" spans="1:11" ht="12" customHeight="1">
      <c r="A675" s="238">
        <v>0</v>
      </c>
      <c r="B675" s="14" t="s">
        <v>727</v>
      </c>
      <c r="C675" s="239">
        <v>56285</v>
      </c>
      <c r="D675" s="149" t="s">
        <v>1599</v>
      </c>
      <c r="E675" s="150" t="s">
        <v>768</v>
      </c>
      <c r="F675" s="150">
        <v>500</v>
      </c>
      <c r="G675" s="150">
        <v>0</v>
      </c>
      <c r="H675" s="151">
        <v>271.97000000000003</v>
      </c>
      <c r="I675" s="69">
        <f t="shared" si="47"/>
        <v>271.97000000000003</v>
      </c>
      <c r="J675" s="68"/>
      <c r="K675" s="69">
        <f t="shared" si="46"/>
        <v>0</v>
      </c>
    </row>
    <row r="676" spans="1:11" ht="12" customHeight="1">
      <c r="A676" s="238">
        <v>0</v>
      </c>
      <c r="B676" s="14" t="s">
        <v>727</v>
      </c>
      <c r="C676" s="239">
        <v>56251</v>
      </c>
      <c r="D676" s="149" t="s">
        <v>1600</v>
      </c>
      <c r="E676" s="150" t="s">
        <v>768</v>
      </c>
      <c r="F676" s="150">
        <v>500</v>
      </c>
      <c r="G676" s="150">
        <v>0</v>
      </c>
      <c r="H676" s="151">
        <v>271.97000000000003</v>
      </c>
      <c r="I676" s="69">
        <f t="shared" si="47"/>
        <v>271.97000000000003</v>
      </c>
      <c r="J676" s="68"/>
      <c r="K676" s="69">
        <f t="shared" si="46"/>
        <v>0</v>
      </c>
    </row>
    <row r="677" spans="1:11" ht="12">
      <c r="A677" s="238">
        <v>0</v>
      </c>
      <c r="B677" s="14" t="s">
        <v>727</v>
      </c>
      <c r="C677" s="239">
        <v>60182</v>
      </c>
      <c r="D677" s="149" t="s">
        <v>1601</v>
      </c>
      <c r="E677" s="150" t="s">
        <v>768</v>
      </c>
      <c r="F677" s="150">
        <v>1</v>
      </c>
      <c r="G677" s="150">
        <v>200</v>
      </c>
      <c r="H677" s="151">
        <v>3.28</v>
      </c>
      <c r="I677" s="69">
        <f t="shared" si="47"/>
        <v>3.28</v>
      </c>
      <c r="J677" s="68"/>
      <c r="K677" s="69">
        <f t="shared" si="46"/>
        <v>0</v>
      </c>
    </row>
    <row r="678" spans="1:11" ht="12">
      <c r="A678" s="238">
        <v>0</v>
      </c>
      <c r="B678" s="14" t="s">
        <v>727</v>
      </c>
      <c r="C678" s="239">
        <v>60185</v>
      </c>
      <c r="D678" s="149" t="s">
        <v>1602</v>
      </c>
      <c r="E678" s="150" t="s">
        <v>768</v>
      </c>
      <c r="F678" s="150">
        <v>1</v>
      </c>
      <c r="G678" s="150">
        <v>200</v>
      </c>
      <c r="H678" s="151">
        <v>3.28</v>
      </c>
      <c r="I678" s="69">
        <f>H678*(1-Скидка_3M_EUR)</f>
        <v>3.28</v>
      </c>
      <c r="J678" s="68"/>
      <c r="K678" s="69">
        <f t="shared" si="46"/>
        <v>0</v>
      </c>
    </row>
    <row r="680" spans="1:11">
      <c r="C680" s="28" t="s">
        <v>112</v>
      </c>
    </row>
    <row r="681" spans="1:11">
      <c r="C681" s="13" t="s">
        <v>113</v>
      </c>
    </row>
    <row r="682" spans="1:11">
      <c r="C682" s="13"/>
    </row>
  </sheetData>
  <autoFilter ref="A6:K698" xr:uid="{E41C4820-69CB-45B0-80F3-C4950DB39C23}"/>
  <mergeCells count="96">
    <mergeCell ref="C639:H639"/>
    <mergeCell ref="C664:H664"/>
    <mergeCell ref="C666:H666"/>
    <mergeCell ref="C662:H662"/>
    <mergeCell ref="C659:H659"/>
    <mergeCell ref="C644:H644"/>
    <mergeCell ref="C175:H175"/>
    <mergeCell ref="C148:H148"/>
    <mergeCell ref="C142:H142"/>
    <mergeCell ref="C630:H630"/>
    <mergeCell ref="C621:H621"/>
    <mergeCell ref="C620:H620"/>
    <mergeCell ref="C617:H617"/>
    <mergeCell ref="C597:H597"/>
    <mergeCell ref="C613:H613"/>
    <mergeCell ref="C522:H522"/>
    <mergeCell ref="C518:H518"/>
    <mergeCell ref="C508:H508"/>
    <mergeCell ref="C531:H531"/>
    <mergeCell ref="C529:H529"/>
    <mergeCell ref="C559:H559"/>
    <mergeCell ref="C586:H586"/>
    <mergeCell ref="C106:H106"/>
    <mergeCell ref="C114:H114"/>
    <mergeCell ref="C124:H124"/>
    <mergeCell ref="C118:H118"/>
    <mergeCell ref="C163:H163"/>
    <mergeCell ref="C162:H162"/>
    <mergeCell ref="C139:H139"/>
    <mergeCell ref="C133:H133"/>
    <mergeCell ref="C581:H581"/>
    <mergeCell ref="C569:H569"/>
    <mergeCell ref="C545:H545"/>
    <mergeCell ref="C544:H544"/>
    <mergeCell ref="C541:H541"/>
    <mergeCell ref="C535:H535"/>
    <mergeCell ref="C532:H532"/>
    <mergeCell ref="C475:H475"/>
    <mergeCell ref="C466:H466"/>
    <mergeCell ref="C455:H455"/>
    <mergeCell ref="C454:H454"/>
    <mergeCell ref="C498:H498"/>
    <mergeCell ref="C452:H452"/>
    <mergeCell ref="C377:H377"/>
    <mergeCell ref="C355:H355"/>
    <mergeCell ref="C351:H351"/>
    <mergeCell ref="C376:H376"/>
    <mergeCell ref="C371:H371"/>
    <mergeCell ref="C383:H383"/>
    <mergeCell ref="C438:H438"/>
    <mergeCell ref="C427:H427"/>
    <mergeCell ref="C423:H423"/>
    <mergeCell ref="C417:H417"/>
    <mergeCell ref="C412:H412"/>
    <mergeCell ref="C348:H348"/>
    <mergeCell ref="C346:H346"/>
    <mergeCell ref="C340:H340"/>
    <mergeCell ref="C336:H336"/>
    <mergeCell ref="C332:H332"/>
    <mergeCell ref="C326:H326"/>
    <mergeCell ref="C300:H300"/>
    <mergeCell ref="C294:H294"/>
    <mergeCell ref="C290:H290"/>
    <mergeCell ref="C287:H287"/>
    <mergeCell ref="C318:H318"/>
    <mergeCell ref="C259:H259"/>
    <mergeCell ref="C282:H282"/>
    <mergeCell ref="C279:H279"/>
    <mergeCell ref="C273:H273"/>
    <mergeCell ref="C268:H268"/>
    <mergeCell ref="C250:H250"/>
    <mergeCell ref="C240:H240"/>
    <mergeCell ref="C235:H235"/>
    <mergeCell ref="C234:H234"/>
    <mergeCell ref="C227:H227"/>
    <mergeCell ref="C2:H2"/>
    <mergeCell ref="C3:H3"/>
    <mergeCell ref="C7:H7"/>
    <mergeCell ref="C19:H19"/>
    <mergeCell ref="C29:H29"/>
    <mergeCell ref="C327:H327"/>
    <mergeCell ref="C78:H78"/>
    <mergeCell ref="C79:H79"/>
    <mergeCell ref="C37:H37"/>
    <mergeCell ref="C41:H41"/>
    <mergeCell ref="C45:H45"/>
    <mergeCell ref="C57:H57"/>
    <mergeCell ref="C71:H71"/>
    <mergeCell ref="C63:H63"/>
    <mergeCell ref="C68:H68"/>
    <mergeCell ref="C212:H212"/>
    <mergeCell ref="C209:H209"/>
    <mergeCell ref="C207:H207"/>
    <mergeCell ref="C206:H206"/>
    <mergeCell ref="C193:H193"/>
    <mergeCell ref="C199:H199"/>
  </mergeCells>
  <conditionalFormatting sqref="A8:A327 A332:A355 A364:A678">
    <cfRule type="cellIs" dxfId="7" priority="5" operator="lessThan">
      <formula>0</formula>
    </cfRule>
    <cfRule type="cellIs" dxfId="6" priority="6" operator="greaterThan">
      <formula>0</formula>
    </cfRule>
  </conditionalFormatting>
  <conditionalFormatting sqref="A328:A331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A356:A363">
    <cfRule type="cellIs" dxfId="3" priority="1" operator="lessThan">
      <formula>0</formula>
    </cfRule>
    <cfRule type="cellIs" dxfId="2" priority="2" operator="greaterThan">
      <formula>0</formula>
    </cfRule>
  </conditionalFormatting>
  <hyperlinks>
    <hyperlink ref="F5" location="Содержание!A1" display="Содержание" xr:uid="{74168A4A-5EC4-4D3E-A94A-F6A371418683}"/>
  </hyperlinks>
  <pageMargins left="0.51181102362204722" right="0.31496062992125984" top="0.55118110236220474" bottom="0.35433070866141736" header="0.31496062992125984" footer="0.31496062992125984"/>
  <pageSetup paperSize="9" scale="8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J203"/>
  <sheetViews>
    <sheetView workbookViewId="0">
      <pane xSplit="3" ySplit="7" topLeftCell="D8" activePane="bottomRight" state="frozen"/>
      <selection pane="topRight" activeCell="C1" sqref="C1"/>
      <selection pane="bottomLeft" activeCell="A7" sqref="A7"/>
      <selection pane="bottomRight" activeCell="E6" sqref="E6"/>
    </sheetView>
  </sheetViews>
  <sheetFormatPr defaultColWidth="9.1796875" defaultRowHeight="12" outlineLevelCol="1"/>
  <cols>
    <col min="1" max="1" width="9" style="136" hidden="1" customWidth="1" outlineLevel="1"/>
    <col min="2" max="2" width="15.36328125" style="14" customWidth="1" collapsed="1"/>
    <col min="3" max="3" width="56.7265625" style="14" customWidth="1"/>
    <col min="4" max="7" width="9.1796875" style="14"/>
    <col min="8" max="10" width="9.1796875" style="14" customWidth="1" outlineLevel="1"/>
    <col min="11" max="11" width="2" style="14" customWidth="1"/>
    <col min="12" max="16384" width="9.1796875" style="14"/>
  </cols>
  <sheetData>
    <row r="2" spans="1:10" ht="15.5">
      <c r="B2" s="365" t="s">
        <v>0</v>
      </c>
      <c r="C2" s="365"/>
      <c r="D2" s="365"/>
      <c r="E2" s="365"/>
      <c r="F2" s="365"/>
      <c r="G2" s="365"/>
    </row>
    <row r="3" spans="1:10" ht="15.5">
      <c r="B3" s="365" t="s">
        <v>2012</v>
      </c>
      <c r="C3" s="365"/>
      <c r="D3" s="365"/>
      <c r="E3" s="365"/>
      <c r="F3" s="365"/>
      <c r="G3" s="365"/>
    </row>
    <row r="4" spans="1:10">
      <c r="C4" s="144"/>
      <c r="D4" s="144"/>
      <c r="E4" s="144"/>
      <c r="F4" s="144"/>
      <c r="G4" s="145"/>
      <c r="H4" s="1"/>
      <c r="I4" s="50"/>
    </row>
    <row r="5" spans="1:10">
      <c r="B5" s="14" t="s">
        <v>3641</v>
      </c>
      <c r="C5" s="144"/>
      <c r="D5" s="144"/>
      <c r="E5" s="144"/>
      <c r="F5" s="144"/>
      <c r="G5" s="145"/>
      <c r="H5" s="1"/>
      <c r="I5" s="50" t="s">
        <v>1885</v>
      </c>
      <c r="J5" s="51">
        <v>0</v>
      </c>
    </row>
    <row r="6" spans="1:10" ht="15" thickBot="1">
      <c r="B6" s="146" t="s">
        <v>1</v>
      </c>
      <c r="C6" s="144"/>
      <c r="D6" s="144"/>
      <c r="E6" s="123" t="s">
        <v>2011</v>
      </c>
      <c r="G6" s="145"/>
      <c r="H6" s="1"/>
      <c r="I6" s="50" t="s">
        <v>1886</v>
      </c>
      <c r="J6" s="7">
        <f>SUM(J8:J760)</f>
        <v>0</v>
      </c>
    </row>
    <row r="7" spans="1:10" ht="36.5" thickBot="1">
      <c r="A7" s="248" t="s">
        <v>4849</v>
      </c>
      <c r="B7" s="165" t="s">
        <v>708</v>
      </c>
      <c r="C7" s="147" t="s">
        <v>115</v>
      </c>
      <c r="D7" s="147" t="s">
        <v>709</v>
      </c>
      <c r="E7" s="147" t="s">
        <v>1603</v>
      </c>
      <c r="F7" s="147" t="s">
        <v>710</v>
      </c>
      <c r="G7" s="148" t="s">
        <v>711</v>
      </c>
      <c r="H7" s="62" t="s">
        <v>1887</v>
      </c>
      <c r="I7" s="63" t="s">
        <v>1888</v>
      </c>
      <c r="J7" s="64" t="s">
        <v>1889</v>
      </c>
    </row>
    <row r="8" spans="1:10" ht="11.25" customHeight="1">
      <c r="A8" s="247"/>
      <c r="B8" s="366" t="s">
        <v>2013</v>
      </c>
      <c r="C8" s="366"/>
      <c r="D8" s="366"/>
      <c r="E8" s="366"/>
      <c r="F8" s="366"/>
      <c r="G8" s="367"/>
      <c r="H8" s="69"/>
      <c r="I8" s="68"/>
      <c r="J8" s="69"/>
    </row>
    <row r="9" spans="1:10" ht="11.25" customHeight="1">
      <c r="A9" s="137">
        <v>0</v>
      </c>
      <c r="B9" s="158" t="s">
        <v>2029</v>
      </c>
      <c r="C9" s="149" t="s">
        <v>2030</v>
      </c>
      <c r="D9" s="150" t="s">
        <v>957</v>
      </c>
      <c r="E9" s="150">
        <v>1</v>
      </c>
      <c r="F9" s="150">
        <v>50</v>
      </c>
      <c r="G9" s="151">
        <v>3.6240000000000001</v>
      </c>
      <c r="H9" s="69">
        <f>G9*(1-Скидка_3M_AM)</f>
        <v>3.6240000000000001</v>
      </c>
      <c r="I9" s="68"/>
      <c r="J9" s="69">
        <f t="shared" ref="J9:J57" si="0">H9*I9</f>
        <v>0</v>
      </c>
    </row>
    <row r="10" spans="1:10" ht="11.25" customHeight="1">
      <c r="A10" s="137">
        <v>0</v>
      </c>
      <c r="B10" s="158" t="s">
        <v>2031</v>
      </c>
      <c r="C10" s="149" t="s">
        <v>2032</v>
      </c>
      <c r="D10" s="150" t="s">
        <v>957</v>
      </c>
      <c r="E10" s="150">
        <v>1</v>
      </c>
      <c r="F10" s="150">
        <v>50</v>
      </c>
      <c r="G10" s="151">
        <v>4.6920000000000002</v>
      </c>
      <c r="H10" s="69">
        <f t="shared" ref="H10:H57" si="1">G10*(1-Скидка_3M_AM)</f>
        <v>4.6920000000000002</v>
      </c>
      <c r="I10" s="68"/>
      <c r="J10" s="69">
        <f t="shared" si="0"/>
        <v>0</v>
      </c>
    </row>
    <row r="11" spans="1:10" ht="11.25" customHeight="1">
      <c r="A11" s="137">
        <v>0</v>
      </c>
      <c r="B11" s="158" t="s">
        <v>2033</v>
      </c>
      <c r="C11" s="149" t="s">
        <v>2034</v>
      </c>
      <c r="D11" s="150" t="s">
        <v>957</v>
      </c>
      <c r="E11" s="150">
        <v>1</v>
      </c>
      <c r="F11" s="150">
        <v>50</v>
      </c>
      <c r="G11" s="151">
        <v>13.116</v>
      </c>
      <c r="H11" s="69">
        <f t="shared" si="1"/>
        <v>13.116</v>
      </c>
      <c r="I11" s="68"/>
      <c r="J11" s="69">
        <f t="shared" si="0"/>
        <v>0</v>
      </c>
    </row>
    <row r="12" spans="1:10" ht="11.25" customHeight="1">
      <c r="A12" s="137">
        <v>0</v>
      </c>
      <c r="B12" s="158" t="s">
        <v>2035</v>
      </c>
      <c r="C12" s="149" t="s">
        <v>2036</v>
      </c>
      <c r="D12" s="150" t="s">
        <v>957</v>
      </c>
      <c r="E12" s="150">
        <v>1</v>
      </c>
      <c r="F12" s="150">
        <v>50</v>
      </c>
      <c r="G12" s="151">
        <v>18.204000000000001</v>
      </c>
      <c r="H12" s="69">
        <f t="shared" si="1"/>
        <v>18.204000000000001</v>
      </c>
      <c r="I12" s="68"/>
      <c r="J12" s="69">
        <f t="shared" si="0"/>
        <v>0</v>
      </c>
    </row>
    <row r="13" spans="1:10" ht="11.25" customHeight="1">
      <c r="A13" s="137"/>
      <c r="B13" s="366" t="s">
        <v>2014</v>
      </c>
      <c r="C13" s="366"/>
      <c r="D13" s="366"/>
      <c r="E13" s="366"/>
      <c r="F13" s="366"/>
      <c r="G13" s="367"/>
      <c r="H13" s="69"/>
      <c r="I13" s="68"/>
      <c r="J13" s="69"/>
    </row>
    <row r="14" spans="1:10" ht="11.25" customHeight="1">
      <c r="A14" s="137">
        <v>0</v>
      </c>
      <c r="B14" s="158" t="s">
        <v>2037</v>
      </c>
      <c r="C14" s="149" t="s">
        <v>2038</v>
      </c>
      <c r="D14" s="150" t="s">
        <v>957</v>
      </c>
      <c r="E14" s="150">
        <v>1</v>
      </c>
      <c r="F14" s="150">
        <v>10</v>
      </c>
      <c r="G14" s="151">
        <v>6.6239999999999997</v>
      </c>
      <c r="H14" s="69">
        <f t="shared" si="1"/>
        <v>6.6239999999999997</v>
      </c>
      <c r="I14" s="68"/>
      <c r="J14" s="69">
        <f t="shared" si="0"/>
        <v>0</v>
      </c>
    </row>
    <row r="15" spans="1:10" ht="11.25" customHeight="1">
      <c r="A15" s="137">
        <v>0</v>
      </c>
      <c r="B15" s="158" t="s">
        <v>4756</v>
      </c>
      <c r="C15" s="149" t="s">
        <v>2039</v>
      </c>
      <c r="D15" s="150" t="s">
        <v>957</v>
      </c>
      <c r="E15" s="150">
        <v>1</v>
      </c>
      <c r="F15" s="150">
        <v>10</v>
      </c>
      <c r="G15" s="151">
        <v>6.6239999999999997</v>
      </c>
      <c r="H15" s="69">
        <f t="shared" si="1"/>
        <v>6.6239999999999997</v>
      </c>
      <c r="I15" s="68"/>
      <c r="J15" s="69">
        <f t="shared" si="0"/>
        <v>0</v>
      </c>
    </row>
    <row r="16" spans="1:10" ht="11.25" customHeight="1">
      <c r="A16" s="137">
        <v>0</v>
      </c>
      <c r="B16" s="166" t="s">
        <v>4757</v>
      </c>
      <c r="C16" s="152" t="s">
        <v>2040</v>
      </c>
      <c r="D16" s="153" t="s">
        <v>957</v>
      </c>
      <c r="E16" s="153">
        <v>1</v>
      </c>
      <c r="F16" s="153">
        <v>10</v>
      </c>
      <c r="G16" s="154">
        <v>6.6239999999999997</v>
      </c>
      <c r="H16" s="69">
        <f t="shared" si="1"/>
        <v>6.6239999999999997</v>
      </c>
      <c r="I16" s="68"/>
      <c r="J16" s="69">
        <f t="shared" si="0"/>
        <v>0</v>
      </c>
    </row>
    <row r="17" spans="1:10" ht="11.25" customHeight="1">
      <c r="A17" s="137"/>
      <c r="B17" s="366" t="s">
        <v>2015</v>
      </c>
      <c r="C17" s="366"/>
      <c r="D17" s="366"/>
      <c r="E17" s="366"/>
      <c r="F17" s="366"/>
      <c r="G17" s="367"/>
      <c r="H17" s="69"/>
      <c r="I17" s="68"/>
      <c r="J17" s="69"/>
    </row>
    <row r="18" spans="1:10" ht="11.25" customHeight="1">
      <c r="A18" s="137">
        <v>0</v>
      </c>
      <c r="B18" s="167" t="s">
        <v>2041</v>
      </c>
      <c r="C18" s="155" t="s">
        <v>2042</v>
      </c>
      <c r="D18" s="156" t="s">
        <v>957</v>
      </c>
      <c r="E18" s="156">
        <v>1</v>
      </c>
      <c r="F18" s="156">
        <v>100</v>
      </c>
      <c r="G18" s="157">
        <v>4.056</v>
      </c>
      <c r="H18" s="69">
        <f t="shared" si="1"/>
        <v>4.056</v>
      </c>
      <c r="I18" s="68"/>
      <c r="J18" s="69">
        <f t="shared" si="0"/>
        <v>0</v>
      </c>
    </row>
    <row r="19" spans="1:10" ht="11.25" customHeight="1">
      <c r="A19" s="137">
        <v>0</v>
      </c>
      <c r="B19" s="158" t="s">
        <v>4758</v>
      </c>
      <c r="C19" s="149" t="s">
        <v>2043</v>
      </c>
      <c r="D19" s="150" t="s">
        <v>957</v>
      </c>
      <c r="E19" s="150">
        <v>1</v>
      </c>
      <c r="F19" s="150">
        <v>100</v>
      </c>
      <c r="G19" s="151">
        <v>4.056</v>
      </c>
      <c r="H19" s="69">
        <f t="shared" si="1"/>
        <v>4.056</v>
      </c>
      <c r="I19" s="68"/>
      <c r="J19" s="69">
        <f t="shared" si="0"/>
        <v>0</v>
      </c>
    </row>
    <row r="20" spans="1:10" ht="11.25" customHeight="1">
      <c r="A20" s="137">
        <v>0</v>
      </c>
      <c r="B20" s="158" t="s">
        <v>2044</v>
      </c>
      <c r="C20" s="149" t="s">
        <v>3365</v>
      </c>
      <c r="D20" s="150" t="s">
        <v>957</v>
      </c>
      <c r="E20" s="150">
        <v>1</v>
      </c>
      <c r="F20" s="150">
        <v>100</v>
      </c>
      <c r="G20" s="151">
        <v>4.056</v>
      </c>
      <c r="H20" s="69">
        <f t="shared" si="1"/>
        <v>4.056</v>
      </c>
      <c r="I20" s="68"/>
      <c r="J20" s="69">
        <f t="shared" si="0"/>
        <v>0</v>
      </c>
    </row>
    <row r="21" spans="1:10" ht="11.25" customHeight="1">
      <c r="A21" s="246"/>
      <c r="B21" s="366" t="s">
        <v>4850</v>
      </c>
      <c r="C21" s="366"/>
      <c r="D21" s="366"/>
      <c r="E21" s="366"/>
      <c r="F21" s="366"/>
      <c r="G21" s="367"/>
      <c r="H21" s="69">
        <f t="shared" ref="H21:H28" si="2">G21*(1-Скидка_3M_AM)</f>
        <v>0</v>
      </c>
      <c r="I21" s="68"/>
      <c r="J21" s="69">
        <f t="shared" si="0"/>
        <v>0</v>
      </c>
    </row>
    <row r="22" spans="1:10" ht="11.25" customHeight="1">
      <c r="A22" s="137">
        <v>0</v>
      </c>
      <c r="B22" s="158" t="s">
        <v>161</v>
      </c>
      <c r="C22" s="149" t="s">
        <v>4851</v>
      </c>
      <c r="D22" s="150" t="s">
        <v>957</v>
      </c>
      <c r="E22" s="150">
        <v>1</v>
      </c>
      <c r="F22" s="150">
        <v>10</v>
      </c>
      <c r="G22" s="151">
        <v>5.52</v>
      </c>
      <c r="H22" s="69">
        <f t="shared" si="2"/>
        <v>5.52</v>
      </c>
      <c r="I22" s="68"/>
      <c r="J22" s="69">
        <f t="shared" si="0"/>
        <v>0</v>
      </c>
    </row>
    <row r="23" spans="1:10" ht="11.25" customHeight="1">
      <c r="A23" s="137">
        <v>0</v>
      </c>
      <c r="B23" s="158">
        <v>52009</v>
      </c>
      <c r="C23" s="149" t="s">
        <v>4852</v>
      </c>
      <c r="D23" s="150" t="s">
        <v>957</v>
      </c>
      <c r="E23" s="150">
        <v>1</v>
      </c>
      <c r="F23" s="150">
        <v>10</v>
      </c>
      <c r="G23" s="151">
        <v>5.52</v>
      </c>
      <c r="H23" s="69">
        <f t="shared" si="2"/>
        <v>5.52</v>
      </c>
      <c r="I23" s="68"/>
      <c r="J23" s="69">
        <f t="shared" si="0"/>
        <v>0</v>
      </c>
    </row>
    <row r="24" spans="1:10" ht="11.25" customHeight="1">
      <c r="A24" s="137">
        <v>0</v>
      </c>
      <c r="B24" s="158">
        <v>52011</v>
      </c>
      <c r="C24" s="149" t="s">
        <v>4853</v>
      </c>
      <c r="D24" s="150" t="s">
        <v>957</v>
      </c>
      <c r="E24" s="150">
        <v>1</v>
      </c>
      <c r="F24" s="150">
        <v>10</v>
      </c>
      <c r="G24" s="151">
        <v>5.52</v>
      </c>
      <c r="H24" s="69">
        <f t="shared" si="2"/>
        <v>5.52</v>
      </c>
      <c r="I24" s="68"/>
      <c r="J24" s="69">
        <f t="shared" si="0"/>
        <v>0</v>
      </c>
    </row>
    <row r="25" spans="1:10" ht="11.25" customHeight="1">
      <c r="A25" s="137">
        <v>0</v>
      </c>
      <c r="B25" s="158">
        <v>52013</v>
      </c>
      <c r="C25" s="149" t="s">
        <v>4854</v>
      </c>
      <c r="D25" s="150" t="s">
        <v>957</v>
      </c>
      <c r="E25" s="150">
        <v>1</v>
      </c>
      <c r="F25" s="150">
        <v>5</v>
      </c>
      <c r="G25" s="151">
        <v>9.43</v>
      </c>
      <c r="H25" s="69">
        <f t="shared" si="2"/>
        <v>9.43</v>
      </c>
      <c r="I25" s="68"/>
      <c r="J25" s="69">
        <f t="shared" si="0"/>
        <v>0</v>
      </c>
    </row>
    <row r="26" spans="1:10" ht="11.25" customHeight="1">
      <c r="A26" s="137">
        <v>0</v>
      </c>
      <c r="B26" s="158">
        <v>52015</v>
      </c>
      <c r="C26" s="149" t="s">
        <v>4855</v>
      </c>
      <c r="D26" s="150" t="s">
        <v>957</v>
      </c>
      <c r="E26" s="150">
        <v>1</v>
      </c>
      <c r="F26" s="150">
        <v>5</v>
      </c>
      <c r="G26" s="151">
        <v>9.43</v>
      </c>
      <c r="H26" s="69">
        <f t="shared" si="2"/>
        <v>9.43</v>
      </c>
      <c r="I26" s="68"/>
      <c r="J26" s="69">
        <f t="shared" si="0"/>
        <v>0</v>
      </c>
    </row>
    <row r="27" spans="1:10" ht="11.25" customHeight="1">
      <c r="A27" s="137">
        <v>0</v>
      </c>
      <c r="B27" s="158">
        <v>52017</v>
      </c>
      <c r="C27" s="149" t="s">
        <v>4856</v>
      </c>
      <c r="D27" s="150" t="s">
        <v>957</v>
      </c>
      <c r="E27" s="150">
        <v>1</v>
      </c>
      <c r="F27" s="150">
        <v>5</v>
      </c>
      <c r="G27" s="151">
        <v>9.43</v>
      </c>
      <c r="H27" s="69">
        <f t="shared" si="2"/>
        <v>9.43</v>
      </c>
      <c r="I27" s="68"/>
      <c r="J27" s="69">
        <f t="shared" si="0"/>
        <v>0</v>
      </c>
    </row>
    <row r="28" spans="1:10" ht="11.25" customHeight="1">
      <c r="A28" s="137">
        <v>0</v>
      </c>
      <c r="B28" s="158">
        <v>52019</v>
      </c>
      <c r="C28" s="149" t="s">
        <v>4857</v>
      </c>
      <c r="D28" s="150" t="s">
        <v>957</v>
      </c>
      <c r="E28" s="150">
        <v>1</v>
      </c>
      <c r="F28" s="150">
        <v>5</v>
      </c>
      <c r="G28" s="151">
        <v>9.43</v>
      </c>
      <c r="H28" s="69">
        <f t="shared" si="2"/>
        <v>9.43</v>
      </c>
      <c r="I28" s="68"/>
      <c r="J28" s="69">
        <f t="shared" si="0"/>
        <v>0</v>
      </c>
    </row>
    <row r="29" spans="1:10" ht="11.25" customHeight="1">
      <c r="A29" s="137">
        <v>0</v>
      </c>
      <c r="B29" s="158" t="s">
        <v>4858</v>
      </c>
      <c r="C29" s="149" t="s">
        <v>4859</v>
      </c>
      <c r="D29" s="150" t="s">
        <v>957</v>
      </c>
      <c r="E29" s="150">
        <v>1</v>
      </c>
      <c r="F29" s="150">
        <v>10</v>
      </c>
      <c r="G29" s="151">
        <v>5.52</v>
      </c>
      <c r="H29" s="69">
        <f>G29*(1-Скидка_3M_AM)</f>
        <v>5.52</v>
      </c>
      <c r="I29" s="68"/>
      <c r="J29" s="69">
        <f>H29*I29</f>
        <v>0</v>
      </c>
    </row>
    <row r="30" spans="1:10" ht="11.25" customHeight="1">
      <c r="A30" s="137"/>
      <c r="B30" s="366" t="s">
        <v>2016</v>
      </c>
      <c r="C30" s="366"/>
      <c r="D30" s="366"/>
      <c r="E30" s="366"/>
      <c r="F30" s="366"/>
      <c r="G30" s="367"/>
      <c r="H30" s="69"/>
      <c r="I30" s="68"/>
      <c r="J30" s="69"/>
    </row>
    <row r="31" spans="1:10" ht="11.25" customHeight="1">
      <c r="A31" s="137">
        <v>0</v>
      </c>
      <c r="B31" s="167" t="s">
        <v>2046</v>
      </c>
      <c r="C31" s="155" t="s">
        <v>2047</v>
      </c>
      <c r="D31" s="156" t="s">
        <v>957</v>
      </c>
      <c r="E31" s="156">
        <v>1</v>
      </c>
      <c r="F31" s="156">
        <v>10</v>
      </c>
      <c r="G31" s="157">
        <v>4.6920000000000002</v>
      </c>
      <c r="H31" s="69">
        <f t="shared" si="1"/>
        <v>4.6920000000000002</v>
      </c>
      <c r="I31" s="68"/>
      <c r="J31" s="69">
        <f t="shared" si="0"/>
        <v>0</v>
      </c>
    </row>
    <row r="32" spans="1:10" ht="11.25" customHeight="1">
      <c r="A32" s="137">
        <v>0</v>
      </c>
      <c r="B32" s="158">
        <v>65034</v>
      </c>
      <c r="C32" s="149" t="s">
        <v>2048</v>
      </c>
      <c r="D32" s="150" t="s">
        <v>957</v>
      </c>
      <c r="E32" s="150">
        <v>1</v>
      </c>
      <c r="F32" s="150">
        <v>10</v>
      </c>
      <c r="G32" s="151">
        <v>4.6920000000000002</v>
      </c>
      <c r="H32" s="69">
        <f t="shared" si="1"/>
        <v>4.6920000000000002</v>
      </c>
      <c r="I32" s="68"/>
      <c r="J32" s="69">
        <f t="shared" si="0"/>
        <v>0</v>
      </c>
    </row>
    <row r="33" spans="1:10" ht="11.25" customHeight="1">
      <c r="A33" s="137">
        <v>0</v>
      </c>
      <c r="B33" s="158" t="s">
        <v>2049</v>
      </c>
      <c r="C33" s="149" t="s">
        <v>2050</v>
      </c>
      <c r="D33" s="150" t="s">
        <v>957</v>
      </c>
      <c r="E33" s="150">
        <v>1</v>
      </c>
      <c r="F33" s="150">
        <v>10</v>
      </c>
      <c r="G33" s="151">
        <v>4.6920000000000002</v>
      </c>
      <c r="H33" s="69">
        <f t="shared" si="1"/>
        <v>4.6920000000000002</v>
      </c>
      <c r="I33" s="68"/>
      <c r="J33" s="69">
        <f t="shared" si="0"/>
        <v>0</v>
      </c>
    </row>
    <row r="34" spans="1:10" ht="11.25" customHeight="1">
      <c r="A34" s="137">
        <v>0</v>
      </c>
      <c r="B34" s="158" t="s">
        <v>4759</v>
      </c>
      <c r="C34" s="149" t="s">
        <v>2051</v>
      </c>
      <c r="D34" s="150" t="s">
        <v>957</v>
      </c>
      <c r="E34" s="150">
        <v>1</v>
      </c>
      <c r="F34" s="150">
        <v>10</v>
      </c>
      <c r="G34" s="151">
        <v>4.6920000000000002</v>
      </c>
      <c r="H34" s="69">
        <f t="shared" si="1"/>
        <v>4.6920000000000002</v>
      </c>
      <c r="I34" s="68"/>
      <c r="J34" s="69">
        <f t="shared" si="0"/>
        <v>0</v>
      </c>
    </row>
    <row r="35" spans="1:10" ht="11.25" customHeight="1">
      <c r="A35" s="137">
        <v>0</v>
      </c>
      <c r="B35" s="166" t="s">
        <v>4760</v>
      </c>
      <c r="C35" s="152" t="s">
        <v>2052</v>
      </c>
      <c r="D35" s="153" t="s">
        <v>957</v>
      </c>
      <c r="E35" s="153">
        <v>1</v>
      </c>
      <c r="F35" s="153">
        <v>10</v>
      </c>
      <c r="G35" s="154">
        <v>9.3360000000000003</v>
      </c>
      <c r="H35" s="69">
        <f t="shared" si="1"/>
        <v>9.3360000000000003</v>
      </c>
      <c r="I35" s="68"/>
      <c r="J35" s="69">
        <f t="shared" si="0"/>
        <v>0</v>
      </c>
    </row>
    <row r="36" spans="1:10" ht="11.25" customHeight="1">
      <c r="A36" s="137"/>
      <c r="B36" s="366" t="s">
        <v>4899</v>
      </c>
      <c r="C36" s="366"/>
      <c r="D36" s="366"/>
      <c r="E36" s="366"/>
      <c r="F36" s="366"/>
      <c r="G36" s="367"/>
      <c r="H36" s="69"/>
      <c r="I36" s="68"/>
      <c r="J36" s="69"/>
    </row>
    <row r="37" spans="1:10" ht="11.25" customHeight="1">
      <c r="A37" s="137">
        <v>0</v>
      </c>
      <c r="B37" s="239">
        <v>10390</v>
      </c>
      <c r="C37" s="149" t="s">
        <v>4894</v>
      </c>
      <c r="D37" s="150" t="s">
        <v>957</v>
      </c>
      <c r="E37" s="150">
        <v>1</v>
      </c>
      <c r="F37" s="150">
        <v>100</v>
      </c>
      <c r="G37" s="151">
        <v>2.016</v>
      </c>
      <c r="H37" s="69">
        <f>G37*(1-Скидка_3M_AM)</f>
        <v>2.016</v>
      </c>
      <c r="I37" s="68"/>
      <c r="J37" s="69">
        <f>H37*I37</f>
        <v>0</v>
      </c>
    </row>
    <row r="38" spans="1:10" ht="11.25" customHeight="1">
      <c r="A38" s="137">
        <v>0</v>
      </c>
      <c r="B38" s="239">
        <v>10121</v>
      </c>
      <c r="C38" s="149" t="s">
        <v>4893</v>
      </c>
      <c r="D38" s="150" t="s">
        <v>957</v>
      </c>
      <c r="E38" s="150">
        <v>1</v>
      </c>
      <c r="F38" s="150">
        <v>100</v>
      </c>
      <c r="G38" s="151">
        <v>2.3879999999999999</v>
      </c>
      <c r="H38" s="69">
        <f t="shared" ref="H38:H41" si="3">G38*(1-Скидка_3M_AM)</f>
        <v>2.3879999999999999</v>
      </c>
      <c r="I38" s="68"/>
      <c r="J38" s="69">
        <f t="shared" ref="J38:J41" si="4">H38*I38</f>
        <v>0</v>
      </c>
    </row>
    <row r="39" spans="1:10" ht="11.25" customHeight="1">
      <c r="A39" s="137">
        <v>0</v>
      </c>
      <c r="B39" s="239">
        <v>10023</v>
      </c>
      <c r="C39" s="149" t="s">
        <v>4896</v>
      </c>
      <c r="D39" s="150" t="s">
        <v>957</v>
      </c>
      <c r="E39" s="150">
        <v>1</v>
      </c>
      <c r="F39" s="150">
        <v>100</v>
      </c>
      <c r="G39" s="151">
        <v>2.58</v>
      </c>
      <c r="H39" s="69">
        <f>G39*(1-Скидка_3M_AM)</f>
        <v>2.58</v>
      </c>
      <c r="I39" s="68"/>
      <c r="J39" s="69">
        <f>H39*I39</f>
        <v>0</v>
      </c>
    </row>
    <row r="40" spans="1:10" ht="11.25" customHeight="1">
      <c r="A40" s="137">
        <v>0</v>
      </c>
      <c r="B40" s="239">
        <v>10242</v>
      </c>
      <c r="C40" s="149" t="s">
        <v>4895</v>
      </c>
      <c r="D40" s="150" t="s">
        <v>957</v>
      </c>
      <c r="E40" s="150">
        <v>1</v>
      </c>
      <c r="F40" s="150">
        <v>100</v>
      </c>
      <c r="G40" s="151">
        <v>3.3959999999999999</v>
      </c>
      <c r="H40" s="69">
        <f t="shared" si="3"/>
        <v>3.3959999999999999</v>
      </c>
      <c r="I40" s="68"/>
      <c r="J40" s="69">
        <f t="shared" si="4"/>
        <v>0</v>
      </c>
    </row>
    <row r="41" spans="1:10" ht="11.25" customHeight="1">
      <c r="A41" s="137">
        <v>0</v>
      </c>
      <c r="B41" s="239" t="s">
        <v>4897</v>
      </c>
      <c r="C41" s="149" t="s">
        <v>4898</v>
      </c>
      <c r="D41" s="150" t="s">
        <v>957</v>
      </c>
      <c r="E41" s="150">
        <v>1</v>
      </c>
      <c r="F41" s="150">
        <v>100</v>
      </c>
      <c r="G41" s="151">
        <v>4.8499999999999996</v>
      </c>
      <c r="H41" s="69">
        <f t="shared" si="3"/>
        <v>4.8499999999999996</v>
      </c>
      <c r="I41" s="68"/>
      <c r="J41" s="69">
        <f t="shared" si="4"/>
        <v>0</v>
      </c>
    </row>
    <row r="42" spans="1:10" ht="11.25" customHeight="1">
      <c r="A42" s="137"/>
      <c r="B42" s="366" t="s">
        <v>2053</v>
      </c>
      <c r="C42" s="366"/>
      <c r="D42" s="366"/>
      <c r="E42" s="366"/>
      <c r="F42" s="366"/>
      <c r="G42" s="367"/>
      <c r="H42" s="69"/>
      <c r="I42" s="68"/>
      <c r="J42" s="69"/>
    </row>
    <row r="43" spans="1:10" ht="11.25" customHeight="1">
      <c r="A43" s="137">
        <v>0</v>
      </c>
      <c r="B43" s="167" t="s">
        <v>2054</v>
      </c>
      <c r="C43" s="155" t="s">
        <v>2055</v>
      </c>
      <c r="D43" s="156" t="s">
        <v>957</v>
      </c>
      <c r="E43" s="156">
        <v>1</v>
      </c>
      <c r="F43" s="156">
        <v>100</v>
      </c>
      <c r="G43" s="157">
        <v>2.7119999999999997</v>
      </c>
      <c r="H43" s="69">
        <f t="shared" si="1"/>
        <v>2.7119999999999997</v>
      </c>
      <c r="I43" s="68"/>
      <c r="J43" s="69">
        <f t="shared" si="0"/>
        <v>0</v>
      </c>
    </row>
    <row r="44" spans="1:10" ht="11.25" customHeight="1">
      <c r="A44" s="137">
        <v>0</v>
      </c>
      <c r="B44" s="158" t="s">
        <v>2056</v>
      </c>
      <c r="C44" s="149" t="s">
        <v>2057</v>
      </c>
      <c r="D44" s="150" t="s">
        <v>957</v>
      </c>
      <c r="E44" s="150">
        <v>1</v>
      </c>
      <c r="F44" s="150">
        <v>100</v>
      </c>
      <c r="G44" s="151">
        <v>2.4119999999999999</v>
      </c>
      <c r="H44" s="69">
        <f t="shared" si="1"/>
        <v>2.4119999999999999</v>
      </c>
      <c r="I44" s="68"/>
      <c r="J44" s="69">
        <f t="shared" si="0"/>
        <v>0</v>
      </c>
    </row>
    <row r="45" spans="1:10" ht="11.25" customHeight="1">
      <c r="A45" s="137">
        <v>0</v>
      </c>
      <c r="B45" s="158" t="s">
        <v>2058</v>
      </c>
      <c r="C45" s="149" t="s">
        <v>2059</v>
      </c>
      <c r="D45" s="150" t="s">
        <v>957</v>
      </c>
      <c r="E45" s="150">
        <v>1</v>
      </c>
      <c r="F45" s="150">
        <v>100</v>
      </c>
      <c r="G45" s="151">
        <v>2.2559999999999998</v>
      </c>
      <c r="H45" s="69">
        <f t="shared" si="1"/>
        <v>2.2559999999999998</v>
      </c>
      <c r="I45" s="68"/>
      <c r="J45" s="69">
        <f t="shared" si="0"/>
        <v>0</v>
      </c>
    </row>
    <row r="46" spans="1:10" ht="11.25" customHeight="1">
      <c r="A46" s="137">
        <v>0</v>
      </c>
      <c r="B46" s="158" t="s">
        <v>2060</v>
      </c>
      <c r="C46" s="149" t="s">
        <v>2061</v>
      </c>
      <c r="D46" s="150" t="s">
        <v>957</v>
      </c>
      <c r="E46" s="150">
        <v>1</v>
      </c>
      <c r="F46" s="150">
        <v>100</v>
      </c>
      <c r="G46" s="151">
        <v>5.0880000000000001</v>
      </c>
      <c r="H46" s="69">
        <f t="shared" si="1"/>
        <v>5.0880000000000001</v>
      </c>
      <c r="I46" s="68"/>
      <c r="J46" s="69">
        <f t="shared" si="0"/>
        <v>0</v>
      </c>
    </row>
    <row r="47" spans="1:10" ht="11.25" customHeight="1">
      <c r="A47" s="137">
        <v>0</v>
      </c>
      <c r="B47" s="158" t="s">
        <v>2062</v>
      </c>
      <c r="C47" s="149" t="s">
        <v>2063</v>
      </c>
      <c r="D47" s="150" t="s">
        <v>957</v>
      </c>
      <c r="E47" s="150">
        <v>1</v>
      </c>
      <c r="F47" s="150">
        <v>100</v>
      </c>
      <c r="G47" s="151">
        <v>5.0880000000000001</v>
      </c>
      <c r="H47" s="69">
        <f t="shared" si="1"/>
        <v>5.0880000000000001</v>
      </c>
      <c r="I47" s="68"/>
      <c r="J47" s="69">
        <f t="shared" si="0"/>
        <v>0</v>
      </c>
    </row>
    <row r="48" spans="1:10" ht="11.25" customHeight="1">
      <c r="A48" s="137">
        <v>0</v>
      </c>
      <c r="B48" s="158" t="s">
        <v>2064</v>
      </c>
      <c r="C48" s="149" t="s">
        <v>2065</v>
      </c>
      <c r="D48" s="150" t="s">
        <v>957</v>
      </c>
      <c r="E48" s="150">
        <v>1</v>
      </c>
      <c r="F48" s="150">
        <v>100</v>
      </c>
      <c r="G48" s="151">
        <v>5.0880000000000001</v>
      </c>
      <c r="H48" s="69">
        <f t="shared" si="1"/>
        <v>5.0880000000000001</v>
      </c>
      <c r="I48" s="68"/>
      <c r="J48" s="69">
        <f t="shared" si="0"/>
        <v>0</v>
      </c>
    </row>
    <row r="49" spans="1:10" ht="11.25" customHeight="1">
      <c r="A49" s="137">
        <v>0</v>
      </c>
      <c r="B49" s="158" t="s">
        <v>2066</v>
      </c>
      <c r="C49" s="149" t="s">
        <v>2067</v>
      </c>
      <c r="D49" s="150" t="s">
        <v>957</v>
      </c>
      <c r="E49" s="150">
        <v>1</v>
      </c>
      <c r="F49" s="150">
        <v>100</v>
      </c>
      <c r="G49" s="151">
        <v>2.7119999999999997</v>
      </c>
      <c r="H49" s="69">
        <f t="shared" si="1"/>
        <v>2.7119999999999997</v>
      </c>
      <c r="I49" s="68"/>
      <c r="J49" s="69">
        <f t="shared" si="0"/>
        <v>0</v>
      </c>
    </row>
    <row r="50" spans="1:10" ht="11.25" customHeight="1">
      <c r="A50" s="137">
        <v>0</v>
      </c>
      <c r="B50" s="158" t="s">
        <v>2068</v>
      </c>
      <c r="C50" s="149" t="s">
        <v>2069</v>
      </c>
      <c r="D50" s="150" t="s">
        <v>957</v>
      </c>
      <c r="E50" s="150">
        <v>1</v>
      </c>
      <c r="F50" s="150">
        <v>100</v>
      </c>
      <c r="G50" s="151">
        <v>2.4119999999999999</v>
      </c>
      <c r="H50" s="69">
        <f t="shared" si="1"/>
        <v>2.4119999999999999</v>
      </c>
      <c r="I50" s="68"/>
      <c r="J50" s="69">
        <f t="shared" si="0"/>
        <v>0</v>
      </c>
    </row>
    <row r="51" spans="1:10" ht="11.25" customHeight="1">
      <c r="A51" s="137">
        <v>0</v>
      </c>
      <c r="B51" s="158" t="s">
        <v>2070</v>
      </c>
      <c r="C51" s="149" t="s">
        <v>2071</v>
      </c>
      <c r="D51" s="150" t="s">
        <v>957</v>
      </c>
      <c r="E51" s="150">
        <v>1</v>
      </c>
      <c r="F51" s="150">
        <v>100</v>
      </c>
      <c r="G51" s="151">
        <v>2.2559999999999998</v>
      </c>
      <c r="H51" s="69">
        <f t="shared" si="1"/>
        <v>2.2559999999999998</v>
      </c>
      <c r="I51" s="68"/>
      <c r="J51" s="69">
        <f t="shared" si="0"/>
        <v>0</v>
      </c>
    </row>
    <row r="52" spans="1:10" ht="11.25" customHeight="1">
      <c r="A52" s="137">
        <v>0</v>
      </c>
      <c r="B52" s="158" t="s">
        <v>2044</v>
      </c>
      <c r="C52" s="149" t="s">
        <v>2045</v>
      </c>
      <c r="D52" s="150" t="s">
        <v>957</v>
      </c>
      <c r="E52" s="150">
        <v>1</v>
      </c>
      <c r="F52" s="150">
        <v>10</v>
      </c>
      <c r="G52" s="151">
        <v>4.056</v>
      </c>
      <c r="H52" s="69">
        <f t="shared" si="1"/>
        <v>4.056</v>
      </c>
      <c r="I52" s="68"/>
      <c r="J52" s="69">
        <f t="shared" si="0"/>
        <v>0</v>
      </c>
    </row>
    <row r="53" spans="1:10" ht="11.25" customHeight="1">
      <c r="A53" s="137">
        <v>0</v>
      </c>
      <c r="B53" s="166" t="s">
        <v>4761</v>
      </c>
      <c r="C53" s="152" t="s">
        <v>2072</v>
      </c>
      <c r="D53" s="153" t="s">
        <v>957</v>
      </c>
      <c r="E53" s="153">
        <v>1</v>
      </c>
      <c r="F53" s="153">
        <v>10</v>
      </c>
      <c r="G53" s="154">
        <v>17.724</v>
      </c>
      <c r="H53" s="69">
        <f t="shared" si="1"/>
        <v>17.724</v>
      </c>
      <c r="I53" s="68"/>
      <c r="J53" s="69">
        <f t="shared" si="0"/>
        <v>0</v>
      </c>
    </row>
    <row r="54" spans="1:10" ht="11.25" customHeight="1">
      <c r="A54" s="137">
        <v>0</v>
      </c>
      <c r="B54" s="166" t="s">
        <v>4762</v>
      </c>
      <c r="C54" s="152" t="s">
        <v>2073</v>
      </c>
      <c r="D54" s="153" t="s">
        <v>957</v>
      </c>
      <c r="E54" s="153">
        <v>1</v>
      </c>
      <c r="F54" s="153">
        <v>10</v>
      </c>
      <c r="G54" s="154">
        <v>25.247999999999998</v>
      </c>
      <c r="H54" s="69">
        <f t="shared" si="1"/>
        <v>25.247999999999998</v>
      </c>
      <c r="I54" s="68"/>
      <c r="J54" s="69">
        <f t="shared" si="0"/>
        <v>0</v>
      </c>
    </row>
    <row r="55" spans="1:10" ht="11.25" customHeight="1">
      <c r="A55" s="137">
        <v>0</v>
      </c>
      <c r="B55" s="166" t="s">
        <v>2074</v>
      </c>
      <c r="C55" s="152" t="s">
        <v>2075</v>
      </c>
      <c r="D55" s="153" t="s">
        <v>957</v>
      </c>
      <c r="E55" s="153">
        <v>1</v>
      </c>
      <c r="F55" s="153">
        <v>40</v>
      </c>
      <c r="G55" s="154">
        <v>12.564</v>
      </c>
      <c r="H55" s="69">
        <f t="shared" si="1"/>
        <v>12.564</v>
      </c>
      <c r="I55" s="68"/>
      <c r="J55" s="69">
        <f t="shared" si="0"/>
        <v>0</v>
      </c>
    </row>
    <row r="56" spans="1:10" ht="11.25" customHeight="1">
      <c r="A56" s="137">
        <v>0</v>
      </c>
      <c r="B56" s="166" t="s">
        <v>1060</v>
      </c>
      <c r="C56" s="152" t="s">
        <v>2076</v>
      </c>
      <c r="D56" s="153" t="s">
        <v>957</v>
      </c>
      <c r="E56" s="153">
        <v>1</v>
      </c>
      <c r="F56" s="153">
        <v>40</v>
      </c>
      <c r="G56" s="154">
        <v>10.656000000000001</v>
      </c>
      <c r="H56" s="69">
        <f t="shared" si="1"/>
        <v>10.656000000000001</v>
      </c>
      <c r="I56" s="68"/>
      <c r="J56" s="69">
        <f t="shared" si="0"/>
        <v>0</v>
      </c>
    </row>
    <row r="57" spans="1:10" ht="11.25" customHeight="1">
      <c r="A57" s="137">
        <v>0</v>
      </c>
      <c r="B57" s="167" t="s">
        <v>2077</v>
      </c>
      <c r="C57" s="155" t="s">
        <v>2078</v>
      </c>
      <c r="D57" s="156" t="s">
        <v>957</v>
      </c>
      <c r="E57" s="156">
        <v>1</v>
      </c>
      <c r="F57" s="156">
        <v>40</v>
      </c>
      <c r="G57" s="157">
        <v>8.8680000000000003</v>
      </c>
      <c r="H57" s="69">
        <f t="shared" si="1"/>
        <v>8.8680000000000003</v>
      </c>
      <c r="I57" s="68"/>
      <c r="J57" s="69">
        <f t="shared" si="0"/>
        <v>0</v>
      </c>
    </row>
    <row r="58" spans="1:10" ht="11.25" customHeight="1">
      <c r="A58" s="137"/>
      <c r="B58" s="366" t="s">
        <v>2017</v>
      </c>
      <c r="C58" s="366"/>
      <c r="D58" s="366"/>
      <c r="E58" s="366"/>
      <c r="F58" s="366"/>
      <c r="G58" s="367"/>
      <c r="H58" s="69"/>
      <c r="I58" s="68"/>
      <c r="J58" s="69"/>
    </row>
    <row r="59" spans="1:10" ht="11.25" customHeight="1">
      <c r="A59" s="137">
        <v>0</v>
      </c>
      <c r="B59" s="167">
        <v>30118</v>
      </c>
      <c r="C59" s="155" t="s">
        <v>2079</v>
      </c>
      <c r="D59" s="156" t="s">
        <v>957</v>
      </c>
      <c r="E59" s="156">
        <v>1</v>
      </c>
      <c r="F59" s="156">
        <v>80</v>
      </c>
      <c r="G59" s="157">
        <v>5.2439999999999998</v>
      </c>
      <c r="H59" s="69">
        <f t="shared" ref="H59:H112" si="5">G59*(1-Скидка_3M_AM)</f>
        <v>5.2439999999999998</v>
      </c>
      <c r="I59" s="68"/>
      <c r="J59" s="69">
        <f t="shared" ref="J59:J112" si="6">H59*I59</f>
        <v>0</v>
      </c>
    </row>
    <row r="60" spans="1:10" ht="11.25" customHeight="1">
      <c r="A60" s="137">
        <v>0</v>
      </c>
      <c r="B60" s="167">
        <v>30120</v>
      </c>
      <c r="C60" s="155" t="s">
        <v>2080</v>
      </c>
      <c r="D60" s="156" t="s">
        <v>957</v>
      </c>
      <c r="E60" s="156">
        <v>1</v>
      </c>
      <c r="F60" s="156">
        <v>80</v>
      </c>
      <c r="G60" s="157">
        <v>6.492</v>
      </c>
      <c r="H60" s="69">
        <f t="shared" si="5"/>
        <v>6.492</v>
      </c>
      <c r="I60" s="68"/>
      <c r="J60" s="69">
        <f t="shared" si="6"/>
        <v>0</v>
      </c>
    </row>
    <row r="61" spans="1:10" ht="11.25" customHeight="1">
      <c r="A61" s="137">
        <v>0</v>
      </c>
      <c r="B61" s="167">
        <v>30121</v>
      </c>
      <c r="C61" s="155" t="s">
        <v>2081</v>
      </c>
      <c r="D61" s="156" t="s">
        <v>957</v>
      </c>
      <c r="E61" s="156">
        <v>1</v>
      </c>
      <c r="F61" s="156">
        <v>80</v>
      </c>
      <c r="G61" s="157">
        <v>5.2439999999999998</v>
      </c>
      <c r="H61" s="69">
        <f t="shared" si="5"/>
        <v>5.2439999999999998</v>
      </c>
      <c r="I61" s="68"/>
      <c r="J61" s="69">
        <f t="shared" si="6"/>
        <v>0</v>
      </c>
    </row>
    <row r="62" spans="1:10" ht="11.25" customHeight="1">
      <c r="A62" s="137">
        <v>0</v>
      </c>
      <c r="B62" s="167">
        <v>30122</v>
      </c>
      <c r="C62" s="155" t="s">
        <v>2082</v>
      </c>
      <c r="D62" s="156" t="s">
        <v>957</v>
      </c>
      <c r="E62" s="156">
        <v>1</v>
      </c>
      <c r="F62" s="156">
        <v>80</v>
      </c>
      <c r="G62" s="157">
        <v>5.2439999999999998</v>
      </c>
      <c r="H62" s="69">
        <f t="shared" si="5"/>
        <v>5.2439999999999998</v>
      </c>
      <c r="I62" s="68"/>
      <c r="J62" s="69">
        <f t="shared" si="6"/>
        <v>0</v>
      </c>
    </row>
    <row r="63" spans="1:10" ht="11.25" customHeight="1">
      <c r="A63" s="137">
        <v>0</v>
      </c>
      <c r="B63" s="167">
        <v>30126</v>
      </c>
      <c r="C63" s="155" t="s">
        <v>2083</v>
      </c>
      <c r="D63" s="156" t="s">
        <v>957</v>
      </c>
      <c r="E63" s="156">
        <v>1</v>
      </c>
      <c r="F63" s="156">
        <v>80</v>
      </c>
      <c r="G63" s="157">
        <v>6.3239999999999998</v>
      </c>
      <c r="H63" s="69">
        <f t="shared" si="5"/>
        <v>6.3239999999999998</v>
      </c>
      <c r="I63" s="68"/>
      <c r="J63" s="69">
        <f t="shared" si="6"/>
        <v>0</v>
      </c>
    </row>
    <row r="64" spans="1:10" ht="11.25" customHeight="1">
      <c r="A64" s="137">
        <v>0</v>
      </c>
      <c r="B64" s="167">
        <v>30127</v>
      </c>
      <c r="C64" s="155" t="s">
        <v>2084</v>
      </c>
      <c r="D64" s="156" t="s">
        <v>957</v>
      </c>
      <c r="E64" s="156">
        <v>1</v>
      </c>
      <c r="F64" s="156">
        <v>80</v>
      </c>
      <c r="G64" s="157">
        <v>6.3239999999999998</v>
      </c>
      <c r="H64" s="69">
        <f t="shared" si="5"/>
        <v>6.3239999999999998</v>
      </c>
      <c r="I64" s="68"/>
      <c r="J64" s="69">
        <f t="shared" si="6"/>
        <v>0</v>
      </c>
    </row>
    <row r="65" spans="1:10" ht="11.25" customHeight="1">
      <c r="A65" s="137">
        <v>0</v>
      </c>
      <c r="B65" s="167">
        <v>30128</v>
      </c>
      <c r="C65" s="155" t="s">
        <v>2085</v>
      </c>
      <c r="D65" s="156" t="s">
        <v>957</v>
      </c>
      <c r="E65" s="156">
        <v>1</v>
      </c>
      <c r="F65" s="156">
        <v>80</v>
      </c>
      <c r="G65" s="157">
        <v>6.3239999999999998</v>
      </c>
      <c r="H65" s="69">
        <f t="shared" si="5"/>
        <v>6.3239999999999998</v>
      </c>
      <c r="I65" s="68"/>
      <c r="J65" s="69">
        <f t="shared" si="6"/>
        <v>0</v>
      </c>
    </row>
    <row r="66" spans="1:10" ht="11.25" customHeight="1">
      <c r="A66" s="137">
        <v>0</v>
      </c>
      <c r="B66" s="167">
        <v>30129</v>
      </c>
      <c r="C66" s="155" t="s">
        <v>2086</v>
      </c>
      <c r="D66" s="156" t="s">
        <v>957</v>
      </c>
      <c r="E66" s="156">
        <v>1</v>
      </c>
      <c r="F66" s="156">
        <v>80</v>
      </c>
      <c r="G66" s="157">
        <v>6.1199999999999992</v>
      </c>
      <c r="H66" s="69">
        <f t="shared" si="5"/>
        <v>6.1199999999999992</v>
      </c>
      <c r="I66" s="68"/>
      <c r="J66" s="69">
        <f t="shared" si="6"/>
        <v>0</v>
      </c>
    </row>
    <row r="67" spans="1:10" ht="11.25" customHeight="1">
      <c r="A67" s="137"/>
      <c r="B67" s="366" t="s">
        <v>2018</v>
      </c>
      <c r="C67" s="366"/>
      <c r="D67" s="366"/>
      <c r="E67" s="366"/>
      <c r="F67" s="366"/>
      <c r="G67" s="367"/>
      <c r="H67" s="69"/>
      <c r="I67" s="68"/>
      <c r="J67" s="69"/>
    </row>
    <row r="68" spans="1:10" ht="11.25" customHeight="1">
      <c r="A68" s="137">
        <v>0</v>
      </c>
      <c r="B68" s="167">
        <v>27603</v>
      </c>
      <c r="C68" s="155" t="s">
        <v>2087</v>
      </c>
      <c r="D68" s="156" t="s">
        <v>957</v>
      </c>
      <c r="E68" s="156">
        <v>1</v>
      </c>
      <c r="F68" s="156">
        <v>5</v>
      </c>
      <c r="G68" s="157">
        <v>93.240000000000009</v>
      </c>
      <c r="H68" s="69">
        <f t="shared" si="5"/>
        <v>93.240000000000009</v>
      </c>
      <c r="I68" s="68"/>
      <c r="J68" s="69">
        <f t="shared" si="6"/>
        <v>0</v>
      </c>
    </row>
    <row r="69" spans="1:10" ht="11.25" customHeight="1">
      <c r="A69" s="137">
        <v>0</v>
      </c>
      <c r="B69" s="167" t="s">
        <v>2088</v>
      </c>
      <c r="C69" s="155" t="s">
        <v>2089</v>
      </c>
      <c r="D69" s="156" t="s">
        <v>957</v>
      </c>
      <c r="E69" s="156">
        <v>1</v>
      </c>
      <c r="F69" s="156">
        <v>5</v>
      </c>
      <c r="G69" s="157">
        <v>93.240000000000009</v>
      </c>
      <c r="H69" s="69">
        <f t="shared" si="5"/>
        <v>93.240000000000009</v>
      </c>
      <c r="I69" s="68"/>
      <c r="J69" s="69">
        <f t="shared" si="6"/>
        <v>0</v>
      </c>
    </row>
    <row r="70" spans="1:10" ht="11.25" customHeight="1">
      <c r="A70" s="137">
        <v>0</v>
      </c>
      <c r="B70" s="167">
        <v>27606</v>
      </c>
      <c r="C70" s="155" t="s">
        <v>2090</v>
      </c>
      <c r="D70" s="156" t="s">
        <v>957</v>
      </c>
      <c r="E70" s="156">
        <v>1</v>
      </c>
      <c r="F70" s="156">
        <v>5</v>
      </c>
      <c r="G70" s="157">
        <v>104.196</v>
      </c>
      <c r="H70" s="69">
        <f t="shared" si="5"/>
        <v>104.196</v>
      </c>
      <c r="I70" s="68"/>
      <c r="J70" s="69">
        <f t="shared" si="6"/>
        <v>0</v>
      </c>
    </row>
    <row r="71" spans="1:10" ht="11.25" customHeight="1">
      <c r="A71" s="137">
        <v>0</v>
      </c>
      <c r="B71" s="167">
        <v>27621</v>
      </c>
      <c r="C71" s="155" t="s">
        <v>2091</v>
      </c>
      <c r="D71" s="156" t="s">
        <v>957</v>
      </c>
      <c r="E71" s="156">
        <v>40</v>
      </c>
      <c r="F71" s="156">
        <v>2</v>
      </c>
      <c r="G71" s="157">
        <v>8.6039999999999992</v>
      </c>
      <c r="H71" s="69">
        <f t="shared" si="5"/>
        <v>8.6039999999999992</v>
      </c>
      <c r="I71" s="68"/>
      <c r="J71" s="69">
        <f t="shared" si="6"/>
        <v>0</v>
      </c>
    </row>
    <row r="72" spans="1:10" ht="11.25" customHeight="1">
      <c r="A72" s="137">
        <v>0</v>
      </c>
      <c r="B72" s="167">
        <v>27623</v>
      </c>
      <c r="C72" s="155" t="s">
        <v>2092</v>
      </c>
      <c r="D72" s="156" t="s">
        <v>957</v>
      </c>
      <c r="E72" s="156">
        <v>40</v>
      </c>
      <c r="F72" s="156">
        <v>2</v>
      </c>
      <c r="G72" s="157">
        <v>8.6039999999999992</v>
      </c>
      <c r="H72" s="69">
        <f t="shared" si="5"/>
        <v>8.6039999999999992</v>
      </c>
      <c r="I72" s="68"/>
      <c r="J72" s="69">
        <f t="shared" si="6"/>
        <v>0</v>
      </c>
    </row>
    <row r="73" spans="1:10" ht="11.25" customHeight="1">
      <c r="A73" s="137"/>
      <c r="B73" s="366" t="s">
        <v>2019</v>
      </c>
      <c r="C73" s="366"/>
      <c r="D73" s="366"/>
      <c r="E73" s="366"/>
      <c r="F73" s="366"/>
      <c r="G73" s="367"/>
      <c r="H73" s="69"/>
      <c r="I73" s="68"/>
      <c r="J73" s="69"/>
    </row>
    <row r="74" spans="1:10" ht="11.25" customHeight="1">
      <c r="A74" s="137">
        <v>0</v>
      </c>
      <c r="B74" s="167">
        <v>33215</v>
      </c>
      <c r="C74" s="155" t="s">
        <v>4763</v>
      </c>
      <c r="D74" s="156" t="s">
        <v>957</v>
      </c>
      <c r="E74" s="156">
        <v>1</v>
      </c>
      <c r="F74" s="156">
        <v>5</v>
      </c>
      <c r="G74" s="157">
        <v>104.41200000000001</v>
      </c>
      <c r="H74" s="69">
        <f t="shared" si="5"/>
        <v>104.41200000000001</v>
      </c>
      <c r="I74" s="68"/>
      <c r="J74" s="69">
        <f t="shared" si="6"/>
        <v>0</v>
      </c>
    </row>
    <row r="75" spans="1:10" ht="11.25" customHeight="1">
      <c r="A75" s="137">
        <v>0</v>
      </c>
      <c r="B75" s="167">
        <v>33212</v>
      </c>
      <c r="C75" s="155" t="s">
        <v>4764</v>
      </c>
      <c r="D75" s="156" t="s">
        <v>957</v>
      </c>
      <c r="E75" s="156">
        <v>1</v>
      </c>
      <c r="F75" s="156">
        <v>5</v>
      </c>
      <c r="G75" s="157">
        <v>104.4</v>
      </c>
      <c r="H75" s="69">
        <f t="shared" si="5"/>
        <v>104.4</v>
      </c>
      <c r="I75" s="68"/>
      <c r="J75" s="69">
        <f t="shared" si="6"/>
        <v>0</v>
      </c>
    </row>
    <row r="76" spans="1:10" ht="11.25" customHeight="1">
      <c r="A76" s="137">
        <v>0</v>
      </c>
      <c r="B76" s="167">
        <v>33213</v>
      </c>
      <c r="C76" s="155" t="s">
        <v>4765</v>
      </c>
      <c r="D76" s="156" t="s">
        <v>957</v>
      </c>
      <c r="E76" s="156">
        <v>1</v>
      </c>
      <c r="F76" s="156">
        <v>5</v>
      </c>
      <c r="G76" s="157">
        <v>104.4</v>
      </c>
      <c r="H76" s="69">
        <f t="shared" si="5"/>
        <v>104.4</v>
      </c>
      <c r="I76" s="68"/>
      <c r="J76" s="69">
        <f t="shared" si="6"/>
        <v>0</v>
      </c>
    </row>
    <row r="77" spans="1:10" ht="11.25" customHeight="1">
      <c r="A77" s="137">
        <v>0</v>
      </c>
      <c r="B77" s="167">
        <v>33214</v>
      </c>
      <c r="C77" s="155" t="s">
        <v>4766</v>
      </c>
      <c r="D77" s="156" t="s">
        <v>957</v>
      </c>
      <c r="E77" s="156">
        <v>1</v>
      </c>
      <c r="F77" s="156">
        <v>5</v>
      </c>
      <c r="G77" s="157">
        <v>104.4</v>
      </c>
      <c r="H77" s="69">
        <f t="shared" si="5"/>
        <v>104.4</v>
      </c>
      <c r="I77" s="68"/>
      <c r="J77" s="69">
        <f t="shared" si="6"/>
        <v>0</v>
      </c>
    </row>
    <row r="78" spans="1:10" ht="11.25" customHeight="1">
      <c r="A78" s="137">
        <v>0</v>
      </c>
      <c r="B78" s="167">
        <v>33055</v>
      </c>
      <c r="C78" s="155" t="s">
        <v>2093</v>
      </c>
      <c r="D78" s="156" t="s">
        <v>957</v>
      </c>
      <c r="E78" s="156">
        <v>40</v>
      </c>
      <c r="F78" s="156">
        <v>2</v>
      </c>
      <c r="G78" s="157">
        <v>7.3920000000000003</v>
      </c>
      <c r="H78" s="69">
        <f t="shared" si="5"/>
        <v>7.3920000000000003</v>
      </c>
      <c r="I78" s="68"/>
      <c r="J78" s="69">
        <f t="shared" si="6"/>
        <v>0</v>
      </c>
    </row>
    <row r="79" spans="1:10" ht="11.25" customHeight="1">
      <c r="A79" s="137">
        <v>0</v>
      </c>
      <c r="B79" s="167" t="s">
        <v>2094</v>
      </c>
      <c r="C79" s="155" t="s">
        <v>2095</v>
      </c>
      <c r="D79" s="156" t="s">
        <v>957</v>
      </c>
      <c r="E79" s="156">
        <v>40</v>
      </c>
      <c r="F79" s="156">
        <v>2</v>
      </c>
      <c r="G79" s="157">
        <v>7.3920000000000003</v>
      </c>
      <c r="H79" s="69">
        <f t="shared" si="5"/>
        <v>7.3920000000000003</v>
      </c>
      <c r="I79" s="68"/>
      <c r="J79" s="69">
        <f t="shared" si="6"/>
        <v>0</v>
      </c>
    </row>
    <row r="80" spans="1:10" ht="11.25" customHeight="1">
      <c r="A80" s="137">
        <v>0</v>
      </c>
      <c r="B80" s="167">
        <v>33057</v>
      </c>
      <c r="C80" s="155" t="s">
        <v>2096</v>
      </c>
      <c r="D80" s="156" t="s">
        <v>957</v>
      </c>
      <c r="E80" s="156">
        <v>40</v>
      </c>
      <c r="F80" s="156">
        <v>2</v>
      </c>
      <c r="G80" s="157">
        <v>7.3920000000000003</v>
      </c>
      <c r="H80" s="69">
        <f t="shared" si="5"/>
        <v>7.3920000000000003</v>
      </c>
      <c r="I80" s="68"/>
      <c r="J80" s="69">
        <f t="shared" si="6"/>
        <v>0</v>
      </c>
    </row>
    <row r="81" spans="1:10" ht="11.25" customHeight="1">
      <c r="A81" s="137">
        <v>0</v>
      </c>
      <c r="B81" s="167">
        <v>33058</v>
      </c>
      <c r="C81" s="155" t="s">
        <v>2097</v>
      </c>
      <c r="D81" s="156" t="s">
        <v>957</v>
      </c>
      <c r="E81" s="156">
        <v>40</v>
      </c>
      <c r="F81" s="156">
        <v>2</v>
      </c>
      <c r="G81" s="157">
        <v>7.3920000000000003</v>
      </c>
      <c r="H81" s="69">
        <f t="shared" si="5"/>
        <v>7.3920000000000003</v>
      </c>
      <c r="I81" s="68"/>
      <c r="J81" s="69">
        <f t="shared" si="6"/>
        <v>0</v>
      </c>
    </row>
    <row r="82" spans="1:10" ht="11.25" customHeight="1">
      <c r="A82" s="137"/>
      <c r="B82" s="366" t="s">
        <v>2020</v>
      </c>
      <c r="C82" s="366"/>
      <c r="D82" s="366"/>
      <c r="E82" s="366"/>
      <c r="F82" s="366"/>
      <c r="G82" s="367"/>
      <c r="H82" s="69"/>
      <c r="I82" s="68"/>
      <c r="J82" s="69"/>
    </row>
    <row r="83" spans="1:10" ht="11.25" customHeight="1">
      <c r="A83" s="137">
        <v>0</v>
      </c>
      <c r="B83" s="167">
        <v>15012</v>
      </c>
      <c r="C83" s="155" t="s">
        <v>2098</v>
      </c>
      <c r="D83" s="156" t="s">
        <v>957</v>
      </c>
      <c r="E83" s="156">
        <v>1</v>
      </c>
      <c r="F83" s="156">
        <v>5</v>
      </c>
      <c r="G83" s="157">
        <v>25.836000000000002</v>
      </c>
      <c r="H83" s="69">
        <f t="shared" si="5"/>
        <v>25.836000000000002</v>
      </c>
      <c r="I83" s="68"/>
      <c r="J83" s="69">
        <f t="shared" si="6"/>
        <v>0</v>
      </c>
    </row>
    <row r="84" spans="1:10" ht="11.25" customHeight="1">
      <c r="A84" s="137">
        <v>0</v>
      </c>
      <c r="B84" s="167">
        <v>7000028515</v>
      </c>
      <c r="C84" s="155" t="s">
        <v>2099</v>
      </c>
      <c r="D84" s="156" t="s">
        <v>957</v>
      </c>
      <c r="E84" s="156">
        <v>1</v>
      </c>
      <c r="F84" s="156">
        <v>25</v>
      </c>
      <c r="G84" s="157">
        <v>11.052000000000001</v>
      </c>
      <c r="H84" s="69"/>
      <c r="I84" s="68"/>
      <c r="J84" s="69"/>
    </row>
    <row r="85" spans="1:10" ht="11.25" customHeight="1">
      <c r="A85" s="137"/>
      <c r="B85" s="366" t="s">
        <v>2021</v>
      </c>
      <c r="C85" s="366"/>
      <c r="D85" s="366"/>
      <c r="E85" s="366"/>
      <c r="F85" s="366"/>
      <c r="G85" s="367"/>
      <c r="H85" s="69"/>
      <c r="I85" s="68"/>
      <c r="J85" s="69"/>
    </row>
    <row r="86" spans="1:10" ht="11.25" customHeight="1">
      <c r="A86" s="137">
        <v>0</v>
      </c>
      <c r="B86" s="167" t="s">
        <v>2100</v>
      </c>
      <c r="C86" s="155" t="s">
        <v>2101</v>
      </c>
      <c r="D86" s="156" t="s">
        <v>957</v>
      </c>
      <c r="E86" s="156">
        <v>1</v>
      </c>
      <c r="F86" s="156">
        <v>40</v>
      </c>
      <c r="G86" s="157">
        <v>3.3479999999999999</v>
      </c>
      <c r="H86" s="69">
        <f t="shared" si="5"/>
        <v>3.3479999999999999</v>
      </c>
      <c r="I86" s="68"/>
      <c r="J86" s="69">
        <f t="shared" si="6"/>
        <v>0</v>
      </c>
    </row>
    <row r="87" spans="1:10" ht="11.25" customHeight="1">
      <c r="A87" s="137">
        <v>0</v>
      </c>
      <c r="B87" s="158" t="s">
        <v>2102</v>
      </c>
      <c r="C87" s="149" t="s">
        <v>2103</v>
      </c>
      <c r="D87" s="150" t="s">
        <v>957</v>
      </c>
      <c r="E87" s="150">
        <v>1</v>
      </c>
      <c r="F87" s="150">
        <v>40</v>
      </c>
      <c r="G87" s="151">
        <v>4.0200000000000005</v>
      </c>
      <c r="H87" s="69">
        <f t="shared" si="5"/>
        <v>4.0200000000000005</v>
      </c>
      <c r="I87" s="68"/>
      <c r="J87" s="69">
        <f t="shared" si="6"/>
        <v>0</v>
      </c>
    </row>
    <row r="88" spans="1:10" ht="11.25" customHeight="1">
      <c r="A88" s="137">
        <v>0</v>
      </c>
      <c r="B88" s="158" t="s">
        <v>4589</v>
      </c>
      <c r="C88" s="149" t="s">
        <v>2104</v>
      </c>
      <c r="D88" s="150" t="s">
        <v>957</v>
      </c>
      <c r="E88" s="150">
        <v>1</v>
      </c>
      <c r="F88" s="150">
        <v>40</v>
      </c>
      <c r="G88" s="151">
        <v>4.3920000000000003</v>
      </c>
      <c r="H88" s="69">
        <f t="shared" si="5"/>
        <v>4.3920000000000003</v>
      </c>
      <c r="I88" s="68"/>
      <c r="J88" s="69">
        <f t="shared" si="6"/>
        <v>0</v>
      </c>
    </row>
    <row r="89" spans="1:10" ht="11.25" customHeight="1">
      <c r="A89" s="137">
        <v>0</v>
      </c>
      <c r="B89" s="158" t="s">
        <v>2105</v>
      </c>
      <c r="C89" s="149" t="s">
        <v>2106</v>
      </c>
      <c r="D89" s="150" t="s">
        <v>957</v>
      </c>
      <c r="E89" s="150">
        <v>1</v>
      </c>
      <c r="F89" s="150">
        <v>40</v>
      </c>
      <c r="G89" s="151">
        <v>4.3920000000000003</v>
      </c>
      <c r="H89" s="69">
        <f t="shared" si="5"/>
        <v>4.3920000000000003</v>
      </c>
      <c r="I89" s="68"/>
      <c r="J89" s="69">
        <f t="shared" si="6"/>
        <v>0</v>
      </c>
    </row>
    <row r="90" spans="1:10" ht="11.25" customHeight="1">
      <c r="A90" s="137">
        <v>0</v>
      </c>
      <c r="B90" s="158" t="s">
        <v>2107</v>
      </c>
      <c r="C90" s="149" t="s">
        <v>2108</v>
      </c>
      <c r="D90" s="150" t="s">
        <v>957</v>
      </c>
      <c r="E90" s="150">
        <v>1</v>
      </c>
      <c r="F90" s="150">
        <v>10</v>
      </c>
      <c r="G90" s="151">
        <v>5.58</v>
      </c>
      <c r="H90" s="69">
        <f t="shared" si="5"/>
        <v>5.58</v>
      </c>
      <c r="I90" s="68"/>
      <c r="J90" s="69">
        <f t="shared" si="6"/>
        <v>0</v>
      </c>
    </row>
    <row r="91" spans="1:10" ht="11.25" customHeight="1">
      <c r="A91" s="137">
        <v>0</v>
      </c>
      <c r="B91" s="158" t="s">
        <v>4767</v>
      </c>
      <c r="C91" s="149" t="s">
        <v>2109</v>
      </c>
      <c r="D91" s="150" t="s">
        <v>957</v>
      </c>
      <c r="E91" s="150">
        <v>1</v>
      </c>
      <c r="F91" s="150">
        <v>40</v>
      </c>
      <c r="G91" s="151">
        <v>7.3920000000000003</v>
      </c>
      <c r="H91" s="69">
        <f t="shared" si="5"/>
        <v>7.3920000000000003</v>
      </c>
      <c r="I91" s="68"/>
      <c r="J91" s="69">
        <f t="shared" si="6"/>
        <v>0</v>
      </c>
    </row>
    <row r="92" spans="1:10" ht="11.25" customHeight="1">
      <c r="A92" s="137"/>
      <c r="B92" s="366" t="s">
        <v>2022</v>
      </c>
      <c r="C92" s="366"/>
      <c r="D92" s="366"/>
      <c r="E92" s="366"/>
      <c r="F92" s="366"/>
      <c r="G92" s="367"/>
      <c r="H92" s="69"/>
      <c r="I92" s="68"/>
      <c r="J92" s="69"/>
    </row>
    <row r="93" spans="1:10" ht="11.25" customHeight="1">
      <c r="A93" s="137">
        <v>0</v>
      </c>
      <c r="B93" s="158" t="s">
        <v>2110</v>
      </c>
      <c r="C93" s="149" t="s">
        <v>2111</v>
      </c>
      <c r="D93" s="150" t="s">
        <v>957</v>
      </c>
      <c r="E93" s="150">
        <v>1</v>
      </c>
      <c r="F93" s="150">
        <v>10</v>
      </c>
      <c r="G93" s="151">
        <v>20.891999999999999</v>
      </c>
      <c r="H93" s="69">
        <f t="shared" si="5"/>
        <v>20.891999999999999</v>
      </c>
      <c r="I93" s="68"/>
      <c r="J93" s="69">
        <f t="shared" si="6"/>
        <v>0</v>
      </c>
    </row>
    <row r="94" spans="1:10" ht="11.25" customHeight="1">
      <c r="A94" s="137">
        <v>0</v>
      </c>
      <c r="B94" s="158" t="s">
        <v>2112</v>
      </c>
      <c r="C94" s="149" t="s">
        <v>2113</v>
      </c>
      <c r="D94" s="150" t="s">
        <v>957</v>
      </c>
      <c r="E94" s="150">
        <v>1</v>
      </c>
      <c r="F94" s="150">
        <v>10</v>
      </c>
      <c r="G94" s="151">
        <v>20.891999999999999</v>
      </c>
      <c r="H94" s="69">
        <f t="shared" si="5"/>
        <v>20.891999999999999</v>
      </c>
      <c r="I94" s="68"/>
      <c r="J94" s="69">
        <f t="shared" si="6"/>
        <v>0</v>
      </c>
    </row>
    <row r="95" spans="1:10" ht="11.25" customHeight="1">
      <c r="A95" s="137">
        <v>0</v>
      </c>
      <c r="B95" s="158" t="s">
        <v>2114</v>
      </c>
      <c r="C95" s="149" t="s">
        <v>2115</v>
      </c>
      <c r="D95" s="150" t="s">
        <v>957</v>
      </c>
      <c r="E95" s="150">
        <v>1</v>
      </c>
      <c r="F95" s="150">
        <v>10</v>
      </c>
      <c r="G95" s="151">
        <v>20.891999999999999</v>
      </c>
      <c r="H95" s="69">
        <f t="shared" si="5"/>
        <v>20.891999999999999</v>
      </c>
      <c r="I95" s="68"/>
      <c r="J95" s="69">
        <f t="shared" si="6"/>
        <v>0</v>
      </c>
    </row>
    <row r="96" spans="1:10" ht="11.25" customHeight="1">
      <c r="A96" s="137"/>
      <c r="B96" s="366" t="s">
        <v>2023</v>
      </c>
      <c r="C96" s="366"/>
      <c r="D96" s="366"/>
      <c r="E96" s="366"/>
      <c r="F96" s="366"/>
      <c r="G96" s="367"/>
      <c r="H96" s="69"/>
      <c r="I96" s="68"/>
      <c r="J96" s="69"/>
    </row>
    <row r="97" spans="1:10" ht="11.25" customHeight="1">
      <c r="A97" s="137">
        <v>0</v>
      </c>
      <c r="B97" s="158" t="s">
        <v>2116</v>
      </c>
      <c r="C97" s="149" t="s">
        <v>2117</v>
      </c>
      <c r="D97" s="150" t="s">
        <v>957</v>
      </c>
      <c r="E97" s="150">
        <v>1</v>
      </c>
      <c r="F97" s="150">
        <v>10</v>
      </c>
      <c r="G97" s="151">
        <v>19.056000000000001</v>
      </c>
      <c r="H97" s="69">
        <f t="shared" si="5"/>
        <v>19.056000000000001</v>
      </c>
      <c r="I97" s="68"/>
      <c r="J97" s="69">
        <f t="shared" si="6"/>
        <v>0</v>
      </c>
    </row>
    <row r="98" spans="1:10" ht="11.25" customHeight="1">
      <c r="A98" s="137">
        <v>0</v>
      </c>
      <c r="B98" s="158" t="s">
        <v>2118</v>
      </c>
      <c r="C98" s="149" t="s">
        <v>2119</v>
      </c>
      <c r="D98" s="150" t="s">
        <v>957</v>
      </c>
      <c r="E98" s="150">
        <v>1</v>
      </c>
      <c r="F98" s="150">
        <v>10</v>
      </c>
      <c r="G98" s="151">
        <v>22.584</v>
      </c>
      <c r="H98" s="69">
        <f t="shared" si="5"/>
        <v>22.584</v>
      </c>
      <c r="I98" s="68"/>
      <c r="J98" s="69">
        <f t="shared" si="6"/>
        <v>0</v>
      </c>
    </row>
    <row r="99" spans="1:10" ht="11.25" customHeight="1">
      <c r="A99" s="137"/>
      <c r="B99" s="366" t="s">
        <v>2024</v>
      </c>
      <c r="C99" s="366"/>
      <c r="D99" s="366"/>
      <c r="E99" s="366"/>
      <c r="F99" s="366"/>
      <c r="G99" s="367"/>
      <c r="H99" s="69"/>
      <c r="I99" s="68"/>
      <c r="J99" s="69"/>
    </row>
    <row r="100" spans="1:10" ht="11.25" customHeight="1">
      <c r="A100" s="137">
        <v>0</v>
      </c>
      <c r="B100" s="158" t="s">
        <v>2120</v>
      </c>
      <c r="C100" s="149" t="s">
        <v>2121</v>
      </c>
      <c r="D100" s="150" t="s">
        <v>957</v>
      </c>
      <c r="E100" s="150">
        <v>1</v>
      </c>
      <c r="F100" s="150">
        <v>10</v>
      </c>
      <c r="G100" s="151">
        <v>20.256</v>
      </c>
      <c r="H100" s="69">
        <f t="shared" si="5"/>
        <v>20.256</v>
      </c>
      <c r="I100" s="68"/>
      <c r="J100" s="69">
        <f t="shared" si="6"/>
        <v>0</v>
      </c>
    </row>
    <row r="101" spans="1:10" ht="11.25" customHeight="1">
      <c r="A101" s="137">
        <v>0</v>
      </c>
      <c r="B101" s="158" t="s">
        <v>2122</v>
      </c>
      <c r="C101" s="149" t="s">
        <v>2123</v>
      </c>
      <c r="D101" s="150" t="s">
        <v>957</v>
      </c>
      <c r="E101" s="150">
        <v>1</v>
      </c>
      <c r="F101" s="150">
        <v>10</v>
      </c>
      <c r="G101" s="151">
        <v>20.256</v>
      </c>
      <c r="H101" s="69">
        <f t="shared" si="5"/>
        <v>20.256</v>
      </c>
      <c r="I101" s="68"/>
      <c r="J101" s="69">
        <f t="shared" si="6"/>
        <v>0</v>
      </c>
    </row>
    <row r="102" spans="1:10" ht="11.25" customHeight="1">
      <c r="A102" s="137">
        <v>0</v>
      </c>
      <c r="B102" s="158" t="s">
        <v>2124</v>
      </c>
      <c r="C102" s="149" t="s">
        <v>2125</v>
      </c>
      <c r="D102" s="150" t="s">
        <v>957</v>
      </c>
      <c r="E102" s="150">
        <v>1</v>
      </c>
      <c r="F102" s="150">
        <v>10</v>
      </c>
      <c r="G102" s="151">
        <v>20.256</v>
      </c>
      <c r="H102" s="69">
        <f t="shared" si="5"/>
        <v>20.256</v>
      </c>
      <c r="I102" s="68"/>
      <c r="J102" s="69">
        <f t="shared" si="6"/>
        <v>0</v>
      </c>
    </row>
    <row r="103" spans="1:10" ht="11.25" customHeight="1">
      <c r="A103" s="137">
        <v>0</v>
      </c>
      <c r="B103" s="158" t="s">
        <v>2126</v>
      </c>
      <c r="C103" s="149" t="s">
        <v>2127</v>
      </c>
      <c r="D103" s="150" t="s">
        <v>957</v>
      </c>
      <c r="E103" s="150">
        <v>1</v>
      </c>
      <c r="F103" s="150">
        <v>10</v>
      </c>
      <c r="G103" s="151">
        <v>20.891999999999999</v>
      </c>
      <c r="H103" s="69">
        <f t="shared" si="5"/>
        <v>20.891999999999999</v>
      </c>
      <c r="I103" s="68"/>
      <c r="J103" s="69">
        <f t="shared" si="6"/>
        <v>0</v>
      </c>
    </row>
    <row r="104" spans="1:10" ht="11.25" customHeight="1">
      <c r="A104" s="137"/>
      <c r="B104" s="366" t="s">
        <v>2025</v>
      </c>
      <c r="C104" s="366"/>
      <c r="D104" s="366"/>
      <c r="E104" s="366"/>
      <c r="F104" s="366"/>
      <c r="G104" s="367"/>
      <c r="H104" s="69"/>
      <c r="I104" s="68"/>
      <c r="J104" s="69"/>
    </row>
    <row r="105" spans="1:10" ht="11.25" customHeight="1">
      <c r="A105" s="137">
        <v>0</v>
      </c>
      <c r="B105" s="158" t="s">
        <v>2128</v>
      </c>
      <c r="C105" s="149" t="s">
        <v>2129</v>
      </c>
      <c r="D105" s="150" t="s">
        <v>957</v>
      </c>
      <c r="E105" s="150">
        <v>1</v>
      </c>
      <c r="F105" s="150">
        <v>8</v>
      </c>
      <c r="G105" s="151">
        <v>26.184000000000001</v>
      </c>
      <c r="H105" s="69">
        <f t="shared" si="5"/>
        <v>26.184000000000001</v>
      </c>
      <c r="I105" s="68"/>
      <c r="J105" s="69">
        <f t="shared" si="6"/>
        <v>0</v>
      </c>
    </row>
    <row r="106" spans="1:10" ht="11.25" customHeight="1">
      <c r="A106" s="137">
        <v>0</v>
      </c>
      <c r="B106" s="158" t="s">
        <v>2130</v>
      </c>
      <c r="C106" s="149" t="s">
        <v>2131</v>
      </c>
      <c r="D106" s="150" t="s">
        <v>957</v>
      </c>
      <c r="E106" s="150">
        <v>1</v>
      </c>
      <c r="F106" s="150">
        <v>8</v>
      </c>
      <c r="G106" s="151">
        <v>25.463999999999999</v>
      </c>
      <c r="H106" s="69">
        <f t="shared" si="5"/>
        <v>25.463999999999999</v>
      </c>
      <c r="I106" s="68"/>
      <c r="J106" s="69">
        <f t="shared" si="6"/>
        <v>0</v>
      </c>
    </row>
    <row r="107" spans="1:10" ht="11.25" customHeight="1">
      <c r="A107" s="137"/>
      <c r="B107" s="366" t="s">
        <v>2026</v>
      </c>
      <c r="C107" s="366"/>
      <c r="D107" s="366"/>
      <c r="E107" s="366"/>
      <c r="F107" s="366"/>
      <c r="G107" s="367"/>
      <c r="H107" s="69"/>
      <c r="I107" s="68"/>
      <c r="J107" s="69"/>
    </row>
    <row r="108" spans="1:10" ht="11.25" customHeight="1">
      <c r="A108" s="137">
        <v>0</v>
      </c>
      <c r="B108" s="158" t="s">
        <v>2132</v>
      </c>
      <c r="C108" s="149" t="s">
        <v>2133</v>
      </c>
      <c r="D108" s="150" t="s">
        <v>957</v>
      </c>
      <c r="E108" s="150">
        <v>1</v>
      </c>
      <c r="F108" s="150">
        <v>3</v>
      </c>
      <c r="G108" s="151">
        <v>90.864000000000004</v>
      </c>
      <c r="H108" s="69">
        <f t="shared" si="5"/>
        <v>90.864000000000004</v>
      </c>
      <c r="I108" s="68"/>
      <c r="J108" s="69">
        <f t="shared" si="6"/>
        <v>0</v>
      </c>
    </row>
    <row r="109" spans="1:10" ht="11.25" customHeight="1">
      <c r="A109" s="137">
        <v>0</v>
      </c>
      <c r="B109" s="158" t="s">
        <v>2134</v>
      </c>
      <c r="C109" s="149" t="s">
        <v>2135</v>
      </c>
      <c r="D109" s="150" t="s">
        <v>957</v>
      </c>
      <c r="E109" s="150">
        <v>1</v>
      </c>
      <c r="F109" s="150">
        <v>3</v>
      </c>
      <c r="G109" s="151">
        <v>112.33199999999999</v>
      </c>
      <c r="H109" s="69">
        <f t="shared" si="5"/>
        <v>112.33199999999999</v>
      </c>
      <c r="I109" s="68"/>
      <c r="J109" s="69">
        <f t="shared" si="6"/>
        <v>0</v>
      </c>
    </row>
    <row r="110" spans="1:10" ht="11.25" customHeight="1">
      <c r="A110" s="137">
        <v>0</v>
      </c>
      <c r="B110" s="158" t="s">
        <v>2136</v>
      </c>
      <c r="C110" s="149" t="s">
        <v>2137</v>
      </c>
      <c r="D110" s="150" t="s">
        <v>957</v>
      </c>
      <c r="E110" s="150">
        <v>1</v>
      </c>
      <c r="F110" s="150">
        <v>3</v>
      </c>
      <c r="G110" s="151">
        <v>115.00800000000001</v>
      </c>
      <c r="H110" s="69">
        <f t="shared" si="5"/>
        <v>115.00800000000001</v>
      </c>
      <c r="I110" s="68"/>
      <c r="J110" s="69">
        <f t="shared" si="6"/>
        <v>0</v>
      </c>
    </row>
    <row r="111" spans="1:10" ht="11.25" customHeight="1">
      <c r="A111" s="137"/>
      <c r="B111" s="366" t="s">
        <v>2027</v>
      </c>
      <c r="C111" s="366"/>
      <c r="D111" s="366"/>
      <c r="E111" s="366"/>
      <c r="F111" s="366"/>
      <c r="G111" s="367"/>
      <c r="H111" s="69"/>
      <c r="I111" s="68"/>
      <c r="J111" s="69"/>
    </row>
    <row r="112" spans="1:10" ht="11.25" customHeight="1">
      <c r="A112" s="137">
        <v>0</v>
      </c>
      <c r="B112" s="158" t="s">
        <v>1011</v>
      </c>
      <c r="C112" s="149" t="s">
        <v>2138</v>
      </c>
      <c r="D112" s="150" t="s">
        <v>957</v>
      </c>
      <c r="E112" s="150">
        <v>1</v>
      </c>
      <c r="F112" s="150">
        <v>20</v>
      </c>
      <c r="G112" s="151">
        <v>14.507999999999999</v>
      </c>
      <c r="H112" s="69">
        <f t="shared" si="5"/>
        <v>14.507999999999999</v>
      </c>
      <c r="I112" s="68"/>
      <c r="J112" s="69">
        <f t="shared" si="6"/>
        <v>0</v>
      </c>
    </row>
    <row r="113" spans="1:10" ht="10.9" customHeight="1">
      <c r="A113" s="137"/>
      <c r="B113" s="366" t="s">
        <v>2028</v>
      </c>
      <c r="C113" s="366"/>
      <c r="D113" s="366"/>
      <c r="E113" s="366"/>
      <c r="F113" s="366"/>
      <c r="G113" s="367"/>
      <c r="H113" s="69"/>
      <c r="I113" s="68"/>
      <c r="J113" s="69"/>
    </row>
    <row r="114" spans="1:10" ht="10.9" customHeight="1">
      <c r="A114" s="137">
        <v>0</v>
      </c>
      <c r="B114" s="158">
        <v>64858</v>
      </c>
      <c r="C114" s="149" t="s">
        <v>2140</v>
      </c>
      <c r="D114" s="150" t="s">
        <v>957</v>
      </c>
      <c r="E114" s="150">
        <v>1</v>
      </c>
      <c r="F114" s="150">
        <v>10</v>
      </c>
      <c r="G114" s="151">
        <v>17.724</v>
      </c>
      <c r="H114" s="69">
        <f t="shared" ref="H114:H136" si="7">G114*(1-Скидка_3M_AM)</f>
        <v>17.724</v>
      </c>
      <c r="I114" s="68"/>
      <c r="J114" s="69">
        <f>H114*I114</f>
        <v>0</v>
      </c>
    </row>
    <row r="115" spans="1:10" ht="10.9" customHeight="1">
      <c r="A115" s="137">
        <v>0</v>
      </c>
      <c r="B115" s="158">
        <v>64859</v>
      </c>
      <c r="C115" s="149" t="s">
        <v>2141</v>
      </c>
      <c r="D115" s="150" t="s">
        <v>957</v>
      </c>
      <c r="E115" s="150">
        <v>1</v>
      </c>
      <c r="F115" s="150">
        <v>10</v>
      </c>
      <c r="G115" s="151">
        <v>25.247999999999998</v>
      </c>
      <c r="H115" s="69">
        <f t="shared" si="7"/>
        <v>25.247999999999998</v>
      </c>
      <c r="I115" s="68"/>
      <c r="J115" s="69">
        <f>H115*I115</f>
        <v>0</v>
      </c>
    </row>
    <row r="116" spans="1:10" ht="10.9" customHeight="1">
      <c r="A116" s="137"/>
      <c r="B116" s="366" t="s">
        <v>2143</v>
      </c>
      <c r="C116" s="366"/>
      <c r="D116" s="366"/>
      <c r="E116" s="366"/>
      <c r="F116" s="366"/>
      <c r="G116" s="367"/>
      <c r="H116" s="69">
        <f t="shared" si="7"/>
        <v>0</v>
      </c>
      <c r="I116" s="68"/>
      <c r="J116" s="69">
        <f t="shared" ref="J116:J179" si="8">H116*I116</f>
        <v>0</v>
      </c>
    </row>
    <row r="117" spans="1:10">
      <c r="A117" s="137">
        <v>0</v>
      </c>
      <c r="B117" s="158">
        <v>13778</v>
      </c>
      <c r="C117" s="149" t="s">
        <v>2150</v>
      </c>
      <c r="D117" s="150" t="s">
        <v>957</v>
      </c>
      <c r="E117" s="150">
        <v>1</v>
      </c>
      <c r="F117" s="150">
        <v>3</v>
      </c>
      <c r="G117" s="151">
        <v>36.131999999999998</v>
      </c>
      <c r="H117" s="69">
        <f t="shared" si="7"/>
        <v>36.131999999999998</v>
      </c>
      <c r="I117" s="68"/>
      <c r="J117" s="69">
        <f t="shared" si="8"/>
        <v>0</v>
      </c>
    </row>
    <row r="118" spans="1:10">
      <c r="A118" s="137"/>
      <c r="B118" s="366" t="s">
        <v>2144</v>
      </c>
      <c r="C118" s="366"/>
      <c r="D118" s="366"/>
      <c r="E118" s="366"/>
      <c r="F118" s="366"/>
      <c r="G118" s="367"/>
      <c r="H118" s="69">
        <f t="shared" si="7"/>
        <v>0</v>
      </c>
      <c r="I118" s="68"/>
      <c r="J118" s="69">
        <f t="shared" si="8"/>
        <v>0</v>
      </c>
    </row>
    <row r="119" spans="1:10">
      <c r="A119" s="137">
        <v>0</v>
      </c>
      <c r="B119" s="158">
        <v>13719</v>
      </c>
      <c r="C119" s="149" t="s">
        <v>2151</v>
      </c>
      <c r="D119" s="150" t="s">
        <v>957</v>
      </c>
      <c r="E119" s="150">
        <v>1</v>
      </c>
      <c r="F119" s="150">
        <v>3</v>
      </c>
      <c r="G119" s="151">
        <v>38.736000000000004</v>
      </c>
      <c r="H119" s="69">
        <f t="shared" si="7"/>
        <v>38.736000000000004</v>
      </c>
      <c r="I119" s="68"/>
      <c r="J119" s="69">
        <f t="shared" si="8"/>
        <v>0</v>
      </c>
    </row>
    <row r="120" spans="1:10">
      <c r="A120" s="137">
        <v>0</v>
      </c>
      <c r="B120" s="158">
        <v>13741</v>
      </c>
      <c r="C120" s="149" t="s">
        <v>2152</v>
      </c>
      <c r="D120" s="150" t="s">
        <v>957</v>
      </c>
      <c r="E120" s="150">
        <v>1</v>
      </c>
      <c r="F120" s="150">
        <v>8</v>
      </c>
      <c r="G120" s="151">
        <v>25.463999999999999</v>
      </c>
      <c r="H120" s="69">
        <f t="shared" si="7"/>
        <v>25.463999999999999</v>
      </c>
      <c r="I120" s="68"/>
      <c r="J120" s="69">
        <f t="shared" si="8"/>
        <v>0</v>
      </c>
    </row>
    <row r="121" spans="1:10">
      <c r="A121" s="137"/>
      <c r="B121" s="366" t="s">
        <v>2145</v>
      </c>
      <c r="C121" s="366"/>
      <c r="D121" s="366"/>
      <c r="E121" s="366"/>
      <c r="F121" s="366"/>
      <c r="G121" s="367"/>
      <c r="H121" s="69">
        <f t="shared" si="7"/>
        <v>0</v>
      </c>
      <c r="I121" s="68"/>
      <c r="J121" s="69">
        <f t="shared" si="8"/>
        <v>0</v>
      </c>
    </row>
    <row r="122" spans="1:10">
      <c r="A122" s="137">
        <v>0</v>
      </c>
      <c r="B122" s="158">
        <v>64659</v>
      </c>
      <c r="C122" s="149" t="s">
        <v>2153</v>
      </c>
      <c r="D122" s="150" t="s">
        <v>957</v>
      </c>
      <c r="E122" s="150">
        <v>1</v>
      </c>
      <c r="F122" s="150">
        <v>3</v>
      </c>
      <c r="G122" s="151">
        <v>1.32</v>
      </c>
      <c r="H122" s="69">
        <f t="shared" si="7"/>
        <v>1.32</v>
      </c>
      <c r="I122" s="68"/>
      <c r="J122" s="69">
        <f t="shared" si="8"/>
        <v>0</v>
      </c>
    </row>
    <row r="123" spans="1:10">
      <c r="A123" s="137"/>
      <c r="B123" s="366" t="s">
        <v>2146</v>
      </c>
      <c r="C123" s="366"/>
      <c r="D123" s="366"/>
      <c r="E123" s="366"/>
      <c r="F123" s="366"/>
      <c r="G123" s="367"/>
      <c r="H123" s="69">
        <f t="shared" si="7"/>
        <v>0</v>
      </c>
      <c r="I123" s="68"/>
      <c r="J123" s="69">
        <f t="shared" si="8"/>
        <v>0</v>
      </c>
    </row>
    <row r="124" spans="1:10">
      <c r="A124" s="137">
        <v>0</v>
      </c>
      <c r="B124" s="158" t="s">
        <v>2122</v>
      </c>
      <c r="C124" s="149" t="s">
        <v>2123</v>
      </c>
      <c r="D124" s="150" t="s">
        <v>957</v>
      </c>
      <c r="E124" s="150">
        <v>1</v>
      </c>
      <c r="F124" s="150">
        <v>10</v>
      </c>
      <c r="G124" s="151">
        <v>20.256</v>
      </c>
      <c r="H124" s="69">
        <f t="shared" si="7"/>
        <v>20.256</v>
      </c>
      <c r="I124" s="68"/>
      <c r="J124" s="69">
        <f t="shared" si="8"/>
        <v>0</v>
      </c>
    </row>
    <row r="125" spans="1:10">
      <c r="A125" s="137"/>
      <c r="B125" s="366" t="s">
        <v>2147</v>
      </c>
      <c r="C125" s="366"/>
      <c r="D125" s="366"/>
      <c r="E125" s="366"/>
      <c r="F125" s="366"/>
      <c r="G125" s="367"/>
      <c r="H125" s="69">
        <f t="shared" si="7"/>
        <v>0</v>
      </c>
      <c r="I125" s="68"/>
      <c r="J125" s="69">
        <f t="shared" si="8"/>
        <v>0</v>
      </c>
    </row>
    <row r="126" spans="1:10">
      <c r="A126" s="137">
        <v>0</v>
      </c>
      <c r="B126" s="158">
        <v>33055</v>
      </c>
      <c r="C126" s="149" t="s">
        <v>2093</v>
      </c>
      <c r="D126" s="150" t="s">
        <v>957</v>
      </c>
      <c r="E126" s="150">
        <v>40</v>
      </c>
      <c r="F126" s="150">
        <v>2</v>
      </c>
      <c r="G126" s="151">
        <v>7.3920000000000003</v>
      </c>
      <c r="H126" s="69">
        <f t="shared" si="7"/>
        <v>7.3920000000000003</v>
      </c>
      <c r="I126" s="68"/>
      <c r="J126" s="69">
        <f t="shared" si="8"/>
        <v>0</v>
      </c>
    </row>
    <row r="127" spans="1:10">
      <c r="A127" s="137"/>
      <c r="B127" s="366" t="s">
        <v>2148</v>
      </c>
      <c r="C127" s="366"/>
      <c r="D127" s="366"/>
      <c r="E127" s="366"/>
      <c r="F127" s="366"/>
      <c r="G127" s="367"/>
      <c r="H127" s="69">
        <f t="shared" si="7"/>
        <v>0</v>
      </c>
      <c r="I127" s="68"/>
      <c r="J127" s="69">
        <f t="shared" si="8"/>
        <v>0</v>
      </c>
    </row>
    <row r="128" spans="1:10">
      <c r="A128" s="137">
        <v>0</v>
      </c>
      <c r="B128" s="158">
        <v>65334</v>
      </c>
      <c r="C128" s="149" t="s">
        <v>2154</v>
      </c>
      <c r="D128" s="150" t="s">
        <v>957</v>
      </c>
      <c r="E128" s="150">
        <v>1</v>
      </c>
      <c r="F128" s="150">
        <v>3</v>
      </c>
      <c r="G128" s="151">
        <v>4.7039999999999997</v>
      </c>
      <c r="H128" s="69">
        <f t="shared" si="7"/>
        <v>4.7039999999999997</v>
      </c>
      <c r="I128" s="68"/>
      <c r="J128" s="69">
        <f t="shared" si="8"/>
        <v>0</v>
      </c>
    </row>
    <row r="129" spans="1:10">
      <c r="A129" s="137">
        <v>0</v>
      </c>
      <c r="B129" s="158">
        <v>65336</v>
      </c>
      <c r="C129" s="149" t="s">
        <v>2155</v>
      </c>
      <c r="D129" s="150" t="s">
        <v>957</v>
      </c>
      <c r="E129" s="150">
        <v>1</v>
      </c>
      <c r="F129" s="150">
        <v>3</v>
      </c>
      <c r="G129" s="151">
        <v>4.4880000000000004</v>
      </c>
      <c r="H129" s="69">
        <f t="shared" si="7"/>
        <v>4.4880000000000004</v>
      </c>
      <c r="I129" s="68"/>
      <c r="J129" s="69">
        <f t="shared" si="8"/>
        <v>0</v>
      </c>
    </row>
    <row r="130" spans="1:10">
      <c r="A130" s="137">
        <v>0</v>
      </c>
      <c r="B130" s="158">
        <v>63329</v>
      </c>
      <c r="C130" s="149" t="s">
        <v>2156</v>
      </c>
      <c r="D130" s="150" t="s">
        <v>957</v>
      </c>
      <c r="E130" s="150">
        <v>1</v>
      </c>
      <c r="F130" s="150">
        <v>3</v>
      </c>
      <c r="G130" s="151">
        <v>0.46800000000000003</v>
      </c>
      <c r="H130" s="69">
        <f t="shared" si="7"/>
        <v>0.46800000000000003</v>
      </c>
      <c r="I130" s="68"/>
      <c r="J130" s="69">
        <f t="shared" si="8"/>
        <v>0</v>
      </c>
    </row>
    <row r="131" spans="1:10">
      <c r="A131" s="137">
        <v>0</v>
      </c>
      <c r="B131" s="158">
        <v>63337</v>
      </c>
      <c r="C131" s="149" t="s">
        <v>2157</v>
      </c>
      <c r="D131" s="150" t="s">
        <v>957</v>
      </c>
      <c r="E131" s="150">
        <v>1</v>
      </c>
      <c r="F131" s="150">
        <v>3</v>
      </c>
      <c r="G131" s="151">
        <v>0.44400000000000001</v>
      </c>
      <c r="H131" s="69">
        <f t="shared" si="7"/>
        <v>0.44400000000000001</v>
      </c>
      <c r="I131" s="68"/>
      <c r="J131" s="69">
        <f t="shared" si="8"/>
        <v>0</v>
      </c>
    </row>
    <row r="132" spans="1:10">
      <c r="A132" s="137">
        <v>0</v>
      </c>
      <c r="B132" s="158">
        <v>63339</v>
      </c>
      <c r="C132" s="149" t="s">
        <v>2158</v>
      </c>
      <c r="D132" s="150" t="s">
        <v>957</v>
      </c>
      <c r="E132" s="150">
        <v>1</v>
      </c>
      <c r="F132" s="150">
        <v>3</v>
      </c>
      <c r="G132" s="151">
        <v>0.44400000000000001</v>
      </c>
      <c r="H132" s="69">
        <f t="shared" si="7"/>
        <v>0.44400000000000001</v>
      </c>
      <c r="I132" s="68"/>
      <c r="J132" s="69">
        <f t="shared" si="8"/>
        <v>0</v>
      </c>
    </row>
    <row r="133" spans="1:10">
      <c r="A133" s="137"/>
      <c r="B133" s="366" t="s">
        <v>2145</v>
      </c>
      <c r="C133" s="366"/>
      <c r="D133" s="366"/>
      <c r="E133" s="366"/>
      <c r="F133" s="366"/>
      <c r="G133" s="367"/>
      <c r="H133" s="69">
        <f t="shared" si="7"/>
        <v>0</v>
      </c>
      <c r="I133" s="68"/>
      <c r="J133" s="69">
        <f t="shared" si="8"/>
        <v>0</v>
      </c>
    </row>
    <row r="134" spans="1:10">
      <c r="A134" s="137">
        <v>0</v>
      </c>
      <c r="B134" s="158">
        <v>7447</v>
      </c>
      <c r="C134" s="149" t="s">
        <v>2159</v>
      </c>
      <c r="D134" s="150" t="s">
        <v>957</v>
      </c>
      <c r="E134" s="150">
        <v>1</v>
      </c>
      <c r="F134" s="150">
        <v>3</v>
      </c>
      <c r="G134" s="151">
        <v>1.8720000000000001</v>
      </c>
      <c r="H134" s="69">
        <f t="shared" si="7"/>
        <v>1.8720000000000001</v>
      </c>
      <c r="I134" s="68"/>
      <c r="J134" s="69">
        <f t="shared" si="8"/>
        <v>0</v>
      </c>
    </row>
    <row r="135" spans="1:10">
      <c r="A135" s="137"/>
      <c r="B135" s="366" t="s">
        <v>2149</v>
      </c>
      <c r="C135" s="366"/>
      <c r="D135" s="366"/>
      <c r="E135" s="366"/>
      <c r="F135" s="366"/>
      <c r="G135" s="367"/>
      <c r="H135" s="69">
        <f t="shared" si="7"/>
        <v>0</v>
      </c>
      <c r="I135" s="68"/>
      <c r="J135" s="69">
        <f t="shared" si="8"/>
        <v>0</v>
      </c>
    </row>
    <row r="136" spans="1:10">
      <c r="A136" s="137">
        <v>0</v>
      </c>
      <c r="B136" s="158">
        <v>61122</v>
      </c>
      <c r="C136" s="149" t="s">
        <v>2139</v>
      </c>
      <c r="D136" s="150" t="s">
        <v>957</v>
      </c>
      <c r="E136" s="150">
        <v>1</v>
      </c>
      <c r="F136" s="150">
        <v>20</v>
      </c>
      <c r="G136" s="151">
        <v>14.436</v>
      </c>
      <c r="H136" s="69">
        <f t="shared" si="7"/>
        <v>14.436</v>
      </c>
      <c r="I136" s="68"/>
      <c r="J136" s="69">
        <f t="shared" si="8"/>
        <v>0</v>
      </c>
    </row>
    <row r="137" spans="1:10">
      <c r="A137" s="137"/>
      <c r="B137" s="366" t="s">
        <v>3362</v>
      </c>
      <c r="C137" s="366"/>
      <c r="D137" s="366"/>
      <c r="E137" s="366"/>
      <c r="F137" s="366"/>
      <c r="G137" s="367"/>
      <c r="H137" s="69">
        <f t="shared" ref="H137:H155" si="9">G137*(1-Скидка_3M_AM)</f>
        <v>0</v>
      </c>
      <c r="I137" s="68"/>
      <c r="J137" s="69">
        <f t="shared" si="8"/>
        <v>0</v>
      </c>
    </row>
    <row r="138" spans="1:10">
      <c r="A138" s="137">
        <v>0</v>
      </c>
      <c r="B138" s="158" t="s">
        <v>3366</v>
      </c>
      <c r="C138" s="149" t="s">
        <v>3367</v>
      </c>
      <c r="D138" s="150" t="s">
        <v>957</v>
      </c>
      <c r="E138" s="169" t="s">
        <v>3368</v>
      </c>
      <c r="F138" s="150">
        <v>20</v>
      </c>
      <c r="G138" s="151">
        <v>3.8279999999999998</v>
      </c>
      <c r="H138" s="69">
        <f t="shared" si="9"/>
        <v>3.8279999999999998</v>
      </c>
      <c r="I138" s="68"/>
      <c r="J138" s="69">
        <f t="shared" si="8"/>
        <v>0</v>
      </c>
    </row>
    <row r="139" spans="1:10">
      <c r="A139" s="137">
        <v>0</v>
      </c>
      <c r="B139" s="158" t="s">
        <v>3369</v>
      </c>
      <c r="C139" s="149" t="s">
        <v>3370</v>
      </c>
      <c r="D139" s="150" t="s">
        <v>957</v>
      </c>
      <c r="E139" s="169" t="s">
        <v>3368</v>
      </c>
      <c r="F139" s="150">
        <v>23</v>
      </c>
      <c r="G139" s="151">
        <v>2.028</v>
      </c>
      <c r="H139" s="69">
        <f t="shared" si="9"/>
        <v>2.028</v>
      </c>
      <c r="I139" s="68"/>
      <c r="J139" s="69">
        <f t="shared" si="8"/>
        <v>0</v>
      </c>
    </row>
    <row r="140" spans="1:10">
      <c r="A140" s="137">
        <v>0</v>
      </c>
      <c r="B140" s="158" t="s">
        <v>3371</v>
      </c>
      <c r="C140" s="149" t="s">
        <v>3372</v>
      </c>
      <c r="D140" s="150" t="s">
        <v>957</v>
      </c>
      <c r="E140" s="169" t="s">
        <v>3368</v>
      </c>
      <c r="F140" s="150">
        <v>23</v>
      </c>
      <c r="G140" s="151">
        <v>1.752</v>
      </c>
      <c r="H140" s="69">
        <f t="shared" si="9"/>
        <v>1.752</v>
      </c>
      <c r="I140" s="68"/>
      <c r="J140" s="69">
        <f t="shared" si="8"/>
        <v>0</v>
      </c>
    </row>
    <row r="141" spans="1:10">
      <c r="A141" s="137">
        <v>0</v>
      </c>
      <c r="B141" s="158" t="s">
        <v>3373</v>
      </c>
      <c r="C141" s="149" t="s">
        <v>3374</v>
      </c>
      <c r="D141" s="150" t="s">
        <v>957</v>
      </c>
      <c r="E141" s="169" t="s">
        <v>3368</v>
      </c>
      <c r="F141" s="150">
        <v>30</v>
      </c>
      <c r="G141" s="151">
        <v>2.8200000000000003</v>
      </c>
      <c r="H141" s="69">
        <f t="shared" si="9"/>
        <v>2.8200000000000003</v>
      </c>
      <c r="I141" s="68"/>
      <c r="J141" s="69">
        <f t="shared" si="8"/>
        <v>0</v>
      </c>
    </row>
    <row r="142" spans="1:10">
      <c r="A142" s="137">
        <v>0</v>
      </c>
      <c r="B142" s="158" t="s">
        <v>3375</v>
      </c>
      <c r="C142" s="149" t="s">
        <v>3376</v>
      </c>
      <c r="D142" s="150" t="s">
        <v>957</v>
      </c>
      <c r="E142" s="169" t="s">
        <v>3368</v>
      </c>
      <c r="F142" s="150">
        <v>20</v>
      </c>
      <c r="G142" s="151">
        <v>3.4079999999999999</v>
      </c>
      <c r="H142" s="69">
        <f t="shared" si="9"/>
        <v>3.4079999999999999</v>
      </c>
      <c r="I142" s="68"/>
      <c r="J142" s="69">
        <f t="shared" si="8"/>
        <v>0</v>
      </c>
    </row>
    <row r="143" spans="1:10">
      <c r="A143" s="137">
        <v>0</v>
      </c>
      <c r="B143" s="158" t="s">
        <v>3377</v>
      </c>
      <c r="C143" s="149" t="s">
        <v>3378</v>
      </c>
      <c r="D143" s="150" t="s">
        <v>957</v>
      </c>
      <c r="E143" s="169" t="s">
        <v>3368</v>
      </c>
      <c r="F143" s="150">
        <v>23</v>
      </c>
      <c r="G143" s="151">
        <v>1.8240000000000001</v>
      </c>
      <c r="H143" s="69">
        <f t="shared" si="9"/>
        <v>1.8240000000000001</v>
      </c>
      <c r="I143" s="68"/>
      <c r="J143" s="69">
        <f t="shared" si="8"/>
        <v>0</v>
      </c>
    </row>
    <row r="144" spans="1:10">
      <c r="A144" s="137">
        <v>0</v>
      </c>
      <c r="B144" s="158" t="s">
        <v>3379</v>
      </c>
      <c r="C144" s="149" t="s">
        <v>3380</v>
      </c>
      <c r="D144" s="150" t="s">
        <v>957</v>
      </c>
      <c r="E144" s="169" t="s">
        <v>3368</v>
      </c>
      <c r="F144" s="150">
        <v>30</v>
      </c>
      <c r="G144" s="151">
        <v>3.1319999999999997</v>
      </c>
      <c r="H144" s="69">
        <f t="shared" si="9"/>
        <v>3.1319999999999997</v>
      </c>
      <c r="I144" s="68"/>
      <c r="J144" s="69">
        <f t="shared" si="8"/>
        <v>0</v>
      </c>
    </row>
    <row r="145" spans="1:10">
      <c r="A145" s="137">
        <v>0</v>
      </c>
      <c r="B145" s="158" t="s">
        <v>3381</v>
      </c>
      <c r="C145" s="149" t="s">
        <v>3382</v>
      </c>
      <c r="D145" s="150" t="s">
        <v>957</v>
      </c>
      <c r="E145" s="169" t="s">
        <v>3368</v>
      </c>
      <c r="F145" s="150">
        <v>10</v>
      </c>
      <c r="G145" s="151">
        <v>62.195999999999998</v>
      </c>
      <c r="H145" s="69">
        <f t="shared" si="9"/>
        <v>62.195999999999998</v>
      </c>
      <c r="I145" s="68"/>
      <c r="J145" s="69">
        <f t="shared" si="8"/>
        <v>0</v>
      </c>
    </row>
    <row r="146" spans="1:10">
      <c r="A146" s="137">
        <v>0</v>
      </c>
      <c r="B146" s="158" t="s">
        <v>3383</v>
      </c>
      <c r="C146" s="149" t="s">
        <v>3384</v>
      </c>
      <c r="D146" s="150" t="s">
        <v>957</v>
      </c>
      <c r="E146" s="169" t="s">
        <v>3368</v>
      </c>
      <c r="F146" s="150">
        <v>15</v>
      </c>
      <c r="G146" s="151">
        <v>11.184000000000001</v>
      </c>
      <c r="H146" s="69">
        <f t="shared" si="9"/>
        <v>11.184000000000001</v>
      </c>
      <c r="I146" s="68"/>
      <c r="J146" s="69">
        <f t="shared" si="8"/>
        <v>0</v>
      </c>
    </row>
    <row r="147" spans="1:10">
      <c r="A147" s="137">
        <v>0</v>
      </c>
      <c r="B147" s="158" t="s">
        <v>3385</v>
      </c>
      <c r="C147" s="149" t="s">
        <v>3386</v>
      </c>
      <c r="D147" s="150" t="s">
        <v>957</v>
      </c>
      <c r="E147" s="169" t="s">
        <v>3368</v>
      </c>
      <c r="F147" s="150">
        <v>10</v>
      </c>
      <c r="G147" s="151">
        <v>63.443999999999996</v>
      </c>
      <c r="H147" s="69">
        <f t="shared" si="9"/>
        <v>63.443999999999996</v>
      </c>
      <c r="I147" s="68"/>
      <c r="J147" s="69">
        <f t="shared" si="8"/>
        <v>0</v>
      </c>
    </row>
    <row r="148" spans="1:10">
      <c r="A148" s="137">
        <v>0</v>
      </c>
      <c r="B148" s="158" t="s">
        <v>3387</v>
      </c>
      <c r="C148" s="149" t="s">
        <v>3388</v>
      </c>
      <c r="D148" s="150" t="s">
        <v>957</v>
      </c>
      <c r="E148" s="169" t="s">
        <v>3368</v>
      </c>
      <c r="F148" s="150">
        <v>20</v>
      </c>
      <c r="G148" s="151">
        <v>23.328000000000003</v>
      </c>
      <c r="H148" s="69">
        <f t="shared" si="9"/>
        <v>23.328000000000003</v>
      </c>
      <c r="I148" s="68"/>
      <c r="J148" s="69">
        <f t="shared" si="8"/>
        <v>0</v>
      </c>
    </row>
    <row r="149" spans="1:10">
      <c r="A149" s="137">
        <v>0</v>
      </c>
      <c r="B149" s="158" t="s">
        <v>3389</v>
      </c>
      <c r="C149" s="149" t="s">
        <v>3390</v>
      </c>
      <c r="D149" s="150" t="s">
        <v>957</v>
      </c>
      <c r="E149" s="169" t="s">
        <v>3368</v>
      </c>
      <c r="F149" s="150">
        <v>12</v>
      </c>
      <c r="G149" s="151">
        <v>9.9720000000000013</v>
      </c>
      <c r="H149" s="69">
        <f t="shared" si="9"/>
        <v>9.9720000000000013</v>
      </c>
      <c r="I149" s="68"/>
      <c r="J149" s="69">
        <f t="shared" si="8"/>
        <v>0</v>
      </c>
    </row>
    <row r="150" spans="1:10">
      <c r="A150" s="137">
        <v>0</v>
      </c>
      <c r="B150" s="158" t="s">
        <v>3391</v>
      </c>
      <c r="C150" s="149" t="s">
        <v>3392</v>
      </c>
      <c r="D150" s="150" t="s">
        <v>957</v>
      </c>
      <c r="E150" s="169" t="s">
        <v>3368</v>
      </c>
      <c r="F150" s="150">
        <v>10</v>
      </c>
      <c r="G150" s="151">
        <v>58.308000000000007</v>
      </c>
      <c r="H150" s="69">
        <f t="shared" si="9"/>
        <v>58.308000000000007</v>
      </c>
      <c r="I150" s="68"/>
      <c r="J150" s="69">
        <f t="shared" si="8"/>
        <v>0</v>
      </c>
    </row>
    <row r="151" spans="1:10">
      <c r="A151" s="137">
        <v>0</v>
      </c>
      <c r="B151" s="158" t="s">
        <v>3393</v>
      </c>
      <c r="C151" s="149" t="s">
        <v>3394</v>
      </c>
      <c r="D151" s="150" t="s">
        <v>957</v>
      </c>
      <c r="E151" s="169" t="s">
        <v>3368</v>
      </c>
      <c r="F151" s="150">
        <v>10</v>
      </c>
      <c r="G151" s="151">
        <v>46.643999999999998</v>
      </c>
      <c r="H151" s="69">
        <f t="shared" si="9"/>
        <v>46.643999999999998</v>
      </c>
      <c r="I151" s="68"/>
      <c r="J151" s="69">
        <f t="shared" si="8"/>
        <v>0</v>
      </c>
    </row>
    <row r="152" spans="1:10">
      <c r="A152" s="137">
        <v>0</v>
      </c>
      <c r="B152" s="158" t="s">
        <v>3395</v>
      </c>
      <c r="C152" s="149" t="s">
        <v>3396</v>
      </c>
      <c r="D152" s="150" t="s">
        <v>957</v>
      </c>
      <c r="E152" s="169" t="s">
        <v>3368</v>
      </c>
      <c r="F152" s="150">
        <v>10</v>
      </c>
      <c r="G152" s="151">
        <v>46.643999999999998</v>
      </c>
      <c r="H152" s="69">
        <f t="shared" si="9"/>
        <v>46.643999999999998</v>
      </c>
      <c r="I152" s="68"/>
      <c r="J152" s="69">
        <f t="shared" si="8"/>
        <v>0</v>
      </c>
    </row>
    <row r="153" spans="1:10">
      <c r="A153" s="137">
        <v>0</v>
      </c>
      <c r="B153" s="158" t="s">
        <v>3397</v>
      </c>
      <c r="C153" s="149" t="s">
        <v>3398</v>
      </c>
      <c r="D153" s="150" t="s">
        <v>957</v>
      </c>
      <c r="E153" s="169" t="s">
        <v>3368</v>
      </c>
      <c r="F153" s="150">
        <v>20</v>
      </c>
      <c r="G153" s="151">
        <v>21</v>
      </c>
      <c r="H153" s="69">
        <f t="shared" si="9"/>
        <v>21</v>
      </c>
      <c r="I153" s="68"/>
      <c r="J153" s="69">
        <f t="shared" si="8"/>
        <v>0</v>
      </c>
    </row>
    <row r="154" spans="1:10">
      <c r="A154" s="137">
        <v>0</v>
      </c>
      <c r="B154" s="158" t="s">
        <v>3399</v>
      </c>
      <c r="C154" s="149" t="s">
        <v>3400</v>
      </c>
      <c r="D154" s="150" t="s">
        <v>957</v>
      </c>
      <c r="E154" s="169" t="s">
        <v>3368</v>
      </c>
      <c r="F154" s="150">
        <v>10</v>
      </c>
      <c r="G154" s="151">
        <v>42.012</v>
      </c>
      <c r="H154" s="69">
        <f t="shared" si="9"/>
        <v>42.012</v>
      </c>
      <c r="I154" s="68"/>
      <c r="J154" s="69">
        <f t="shared" si="8"/>
        <v>0</v>
      </c>
    </row>
    <row r="155" spans="1:10">
      <c r="A155" s="137">
        <v>0</v>
      </c>
      <c r="B155" s="158" t="s">
        <v>3401</v>
      </c>
      <c r="C155" s="149" t="s">
        <v>3402</v>
      </c>
      <c r="D155" s="150" t="s">
        <v>957</v>
      </c>
      <c r="E155" s="169" t="s">
        <v>3368</v>
      </c>
      <c r="F155" s="150">
        <v>10</v>
      </c>
      <c r="G155" s="151">
        <v>39.888000000000005</v>
      </c>
      <c r="H155" s="69">
        <f t="shared" si="9"/>
        <v>39.888000000000005</v>
      </c>
      <c r="I155" s="68"/>
      <c r="J155" s="69">
        <f t="shared" si="8"/>
        <v>0</v>
      </c>
    </row>
    <row r="156" spans="1:10">
      <c r="A156" s="137">
        <v>0</v>
      </c>
      <c r="B156" s="158" t="s">
        <v>3403</v>
      </c>
      <c r="C156" s="149" t="s">
        <v>3404</v>
      </c>
      <c r="D156" s="150" t="s">
        <v>957</v>
      </c>
      <c r="E156" s="169" t="s">
        <v>3368</v>
      </c>
      <c r="F156" s="150">
        <v>16</v>
      </c>
      <c r="G156" s="151">
        <v>26.244</v>
      </c>
      <c r="H156" s="69">
        <f t="shared" ref="H156:H186" si="10">G156*(1-Скидка_3M_AM)</f>
        <v>26.244</v>
      </c>
      <c r="I156" s="68"/>
      <c r="J156" s="69">
        <f t="shared" si="8"/>
        <v>0</v>
      </c>
    </row>
    <row r="157" spans="1:10">
      <c r="A157" s="137">
        <v>0</v>
      </c>
      <c r="B157" s="158" t="s">
        <v>3405</v>
      </c>
      <c r="C157" s="149" t="s">
        <v>3406</v>
      </c>
      <c r="D157" s="150" t="s">
        <v>957</v>
      </c>
      <c r="E157" s="169" t="s">
        <v>3368</v>
      </c>
      <c r="F157" s="150">
        <v>3</v>
      </c>
      <c r="G157" s="151">
        <v>113.68799999999999</v>
      </c>
      <c r="H157" s="69">
        <f t="shared" si="10"/>
        <v>113.68799999999999</v>
      </c>
      <c r="I157" s="68"/>
      <c r="J157" s="69">
        <f t="shared" si="8"/>
        <v>0</v>
      </c>
    </row>
    <row r="158" spans="1:10">
      <c r="A158" s="137">
        <v>0</v>
      </c>
      <c r="B158" s="158" t="s">
        <v>3407</v>
      </c>
      <c r="C158" s="149" t="s">
        <v>3408</v>
      </c>
      <c r="D158" s="150" t="s">
        <v>957</v>
      </c>
      <c r="E158" s="169" t="s">
        <v>3368</v>
      </c>
      <c r="F158" s="150">
        <v>12</v>
      </c>
      <c r="G158" s="151">
        <v>9.7199999999999989</v>
      </c>
      <c r="H158" s="69">
        <f t="shared" si="10"/>
        <v>9.7199999999999989</v>
      </c>
      <c r="I158" s="68"/>
      <c r="J158" s="69">
        <f t="shared" si="8"/>
        <v>0</v>
      </c>
    </row>
    <row r="159" spans="1:10">
      <c r="A159" s="137">
        <v>0</v>
      </c>
      <c r="B159" s="158" t="s">
        <v>3409</v>
      </c>
      <c r="C159" s="149" t="s">
        <v>3410</v>
      </c>
      <c r="D159" s="150" t="s">
        <v>957</v>
      </c>
      <c r="E159" s="169" t="s">
        <v>3368</v>
      </c>
      <c r="F159" s="150">
        <v>12</v>
      </c>
      <c r="G159" s="151">
        <v>8.7480000000000011</v>
      </c>
      <c r="H159" s="69">
        <f t="shared" si="10"/>
        <v>8.7480000000000011</v>
      </c>
      <c r="I159" s="68"/>
      <c r="J159" s="69">
        <f t="shared" si="8"/>
        <v>0</v>
      </c>
    </row>
    <row r="160" spans="1:10">
      <c r="A160" s="137">
        <v>0</v>
      </c>
      <c r="B160" s="158" t="s">
        <v>3411</v>
      </c>
      <c r="C160" s="149" t="s">
        <v>3412</v>
      </c>
      <c r="D160" s="150" t="s">
        <v>957</v>
      </c>
      <c r="E160" s="169" t="s">
        <v>3368</v>
      </c>
      <c r="F160" s="150">
        <v>12</v>
      </c>
      <c r="G160" s="151">
        <v>8.3040000000000003</v>
      </c>
      <c r="H160" s="69">
        <f t="shared" si="10"/>
        <v>8.3040000000000003</v>
      </c>
      <c r="I160" s="68"/>
      <c r="J160" s="69">
        <f t="shared" si="8"/>
        <v>0</v>
      </c>
    </row>
    <row r="161" spans="1:10">
      <c r="A161" s="137">
        <v>0</v>
      </c>
      <c r="B161" s="158" t="s">
        <v>3413</v>
      </c>
      <c r="C161" s="149" t="s">
        <v>3414</v>
      </c>
      <c r="D161" s="150" t="s">
        <v>957</v>
      </c>
      <c r="E161" s="169" t="s">
        <v>3368</v>
      </c>
      <c r="F161" s="150">
        <v>10</v>
      </c>
      <c r="G161" s="151">
        <v>49.86</v>
      </c>
      <c r="H161" s="69">
        <f t="shared" si="10"/>
        <v>49.86</v>
      </c>
      <c r="I161" s="68"/>
      <c r="J161" s="69">
        <f t="shared" si="8"/>
        <v>0</v>
      </c>
    </row>
    <row r="162" spans="1:10">
      <c r="A162" s="137">
        <v>0</v>
      </c>
      <c r="B162" s="158" t="s">
        <v>3415</v>
      </c>
      <c r="C162" s="149" t="s">
        <v>3416</v>
      </c>
      <c r="D162" s="150" t="s">
        <v>957</v>
      </c>
      <c r="E162" s="169" t="s">
        <v>3368</v>
      </c>
      <c r="F162" s="150">
        <v>10</v>
      </c>
      <c r="G162" s="151">
        <v>52.5</v>
      </c>
      <c r="H162" s="69">
        <f t="shared" si="10"/>
        <v>52.5</v>
      </c>
      <c r="I162" s="68"/>
      <c r="J162" s="69">
        <f t="shared" si="8"/>
        <v>0</v>
      </c>
    </row>
    <row r="163" spans="1:10">
      <c r="A163" s="137">
        <v>0</v>
      </c>
      <c r="B163" s="158" t="s">
        <v>3417</v>
      </c>
      <c r="C163" s="149" t="s">
        <v>3418</v>
      </c>
      <c r="D163" s="150" t="s">
        <v>957</v>
      </c>
      <c r="E163" s="169" t="s">
        <v>3368</v>
      </c>
      <c r="F163" s="150">
        <v>12</v>
      </c>
      <c r="G163" s="151">
        <v>8.9640000000000004</v>
      </c>
      <c r="H163" s="69">
        <f t="shared" si="10"/>
        <v>8.9640000000000004</v>
      </c>
      <c r="I163" s="68"/>
      <c r="J163" s="69">
        <f t="shared" si="8"/>
        <v>0</v>
      </c>
    </row>
    <row r="164" spans="1:10">
      <c r="A164" s="137">
        <v>0</v>
      </c>
      <c r="B164" s="158" t="s">
        <v>3419</v>
      </c>
      <c r="C164" s="149" t="s">
        <v>3420</v>
      </c>
      <c r="D164" s="150" t="s">
        <v>957</v>
      </c>
      <c r="E164" s="169" t="s">
        <v>3368</v>
      </c>
      <c r="F164" s="150">
        <v>12</v>
      </c>
      <c r="G164" s="151">
        <v>5.3280000000000003</v>
      </c>
      <c r="H164" s="69">
        <f t="shared" si="10"/>
        <v>5.3280000000000003</v>
      </c>
      <c r="I164" s="68"/>
      <c r="J164" s="69">
        <f t="shared" si="8"/>
        <v>0</v>
      </c>
    </row>
    <row r="165" spans="1:10">
      <c r="A165" s="137">
        <v>0</v>
      </c>
      <c r="B165" s="158" t="s">
        <v>3421</v>
      </c>
      <c r="C165" s="149" t="s">
        <v>3422</v>
      </c>
      <c r="D165" s="150" t="s">
        <v>957</v>
      </c>
      <c r="E165" s="169" t="s">
        <v>3368</v>
      </c>
      <c r="F165" s="150">
        <v>12</v>
      </c>
      <c r="G165" s="151">
        <v>12.431999999999999</v>
      </c>
      <c r="H165" s="69">
        <f t="shared" si="10"/>
        <v>12.431999999999999</v>
      </c>
      <c r="I165" s="68"/>
      <c r="J165" s="69">
        <f t="shared" si="8"/>
        <v>0</v>
      </c>
    </row>
    <row r="166" spans="1:10">
      <c r="A166" s="137">
        <v>0</v>
      </c>
      <c r="B166" s="158" t="s">
        <v>3423</v>
      </c>
      <c r="C166" s="149" t="s">
        <v>3424</v>
      </c>
      <c r="D166" s="150" t="s">
        <v>957</v>
      </c>
      <c r="E166" s="169" t="s">
        <v>3368</v>
      </c>
      <c r="F166" s="150">
        <v>12</v>
      </c>
      <c r="G166" s="151">
        <v>11.184000000000001</v>
      </c>
      <c r="H166" s="69">
        <f t="shared" si="10"/>
        <v>11.184000000000001</v>
      </c>
      <c r="I166" s="68"/>
      <c r="J166" s="69">
        <f t="shared" si="8"/>
        <v>0</v>
      </c>
    </row>
    <row r="167" spans="1:10">
      <c r="A167" s="137">
        <v>0</v>
      </c>
      <c r="B167" s="158" t="s">
        <v>3425</v>
      </c>
      <c r="C167" s="149" t="s">
        <v>3426</v>
      </c>
      <c r="D167" s="150" t="s">
        <v>957</v>
      </c>
      <c r="E167" s="169" t="s">
        <v>3368</v>
      </c>
      <c r="F167" s="150">
        <v>12</v>
      </c>
      <c r="G167" s="151">
        <v>10.643999999999998</v>
      </c>
      <c r="H167" s="69">
        <f t="shared" si="10"/>
        <v>10.643999999999998</v>
      </c>
      <c r="I167" s="68"/>
      <c r="J167" s="69">
        <f t="shared" si="8"/>
        <v>0</v>
      </c>
    </row>
    <row r="168" spans="1:10">
      <c r="A168" s="137">
        <v>0</v>
      </c>
      <c r="B168" s="158" t="s">
        <v>3427</v>
      </c>
      <c r="C168" s="149" t="s">
        <v>3428</v>
      </c>
      <c r="D168" s="150" t="s">
        <v>957</v>
      </c>
      <c r="E168" s="169" t="s">
        <v>3368</v>
      </c>
      <c r="F168" s="150">
        <v>2</v>
      </c>
      <c r="G168" s="151">
        <v>107.904</v>
      </c>
      <c r="H168" s="69">
        <f t="shared" si="10"/>
        <v>107.904</v>
      </c>
      <c r="I168" s="68"/>
      <c r="J168" s="69">
        <f t="shared" si="8"/>
        <v>0</v>
      </c>
    </row>
    <row r="169" spans="1:10">
      <c r="A169" s="137">
        <v>0</v>
      </c>
      <c r="B169" s="158" t="s">
        <v>3429</v>
      </c>
      <c r="C169" s="149" t="s">
        <v>3430</v>
      </c>
      <c r="D169" s="150" t="s">
        <v>957</v>
      </c>
      <c r="E169" s="169" t="s">
        <v>3368</v>
      </c>
      <c r="F169" s="150">
        <v>20</v>
      </c>
      <c r="G169" s="151">
        <v>22.968</v>
      </c>
      <c r="H169" s="69">
        <f t="shared" si="10"/>
        <v>22.968</v>
      </c>
      <c r="I169" s="68"/>
      <c r="J169" s="69">
        <f t="shared" si="8"/>
        <v>0</v>
      </c>
    </row>
    <row r="170" spans="1:10">
      <c r="A170" s="137">
        <v>0</v>
      </c>
      <c r="B170" s="158" t="s">
        <v>3431</v>
      </c>
      <c r="C170" s="149" t="s">
        <v>3432</v>
      </c>
      <c r="D170" s="150" t="s">
        <v>957</v>
      </c>
      <c r="E170" s="169" t="s">
        <v>3368</v>
      </c>
      <c r="F170" s="150">
        <v>2</v>
      </c>
      <c r="G170" s="151">
        <v>73.512</v>
      </c>
      <c r="H170" s="69">
        <f t="shared" si="10"/>
        <v>73.512</v>
      </c>
      <c r="I170" s="68"/>
      <c r="J170" s="69">
        <f t="shared" si="8"/>
        <v>0</v>
      </c>
    </row>
    <row r="171" spans="1:10">
      <c r="A171" s="137">
        <v>0</v>
      </c>
      <c r="B171" s="158" t="s">
        <v>3433</v>
      </c>
      <c r="C171" s="149" t="s">
        <v>3434</v>
      </c>
      <c r="D171" s="150" t="s">
        <v>957</v>
      </c>
      <c r="E171" s="169" t="s">
        <v>3368</v>
      </c>
      <c r="F171" s="150">
        <v>14</v>
      </c>
      <c r="G171" s="151">
        <v>14.016</v>
      </c>
      <c r="H171" s="69">
        <f t="shared" si="10"/>
        <v>14.016</v>
      </c>
      <c r="I171" s="68"/>
      <c r="J171" s="69">
        <f t="shared" si="8"/>
        <v>0</v>
      </c>
    </row>
    <row r="172" spans="1:10">
      <c r="A172" s="137">
        <v>0</v>
      </c>
      <c r="B172" s="158" t="s">
        <v>3435</v>
      </c>
      <c r="C172" s="149" t="s">
        <v>3436</v>
      </c>
      <c r="D172" s="150" t="s">
        <v>957</v>
      </c>
      <c r="E172" s="169" t="s">
        <v>3368</v>
      </c>
      <c r="F172" s="150">
        <v>10</v>
      </c>
      <c r="G172" s="151">
        <v>52.475999999999999</v>
      </c>
      <c r="H172" s="69">
        <f t="shared" si="10"/>
        <v>52.475999999999999</v>
      </c>
      <c r="I172" s="68"/>
      <c r="J172" s="69">
        <f t="shared" si="8"/>
        <v>0</v>
      </c>
    </row>
    <row r="173" spans="1:10">
      <c r="A173" s="137">
        <v>0</v>
      </c>
      <c r="B173" s="158" t="s">
        <v>3437</v>
      </c>
      <c r="C173" s="149" t="s">
        <v>3438</v>
      </c>
      <c r="D173" s="150" t="s">
        <v>957</v>
      </c>
      <c r="E173" s="169" t="s">
        <v>3368</v>
      </c>
      <c r="F173" s="150">
        <v>2</v>
      </c>
      <c r="G173" s="151">
        <v>81.635999999999996</v>
      </c>
      <c r="H173" s="69">
        <f t="shared" si="10"/>
        <v>81.635999999999996</v>
      </c>
      <c r="I173" s="68"/>
      <c r="J173" s="69">
        <f t="shared" si="8"/>
        <v>0</v>
      </c>
    </row>
    <row r="174" spans="1:10">
      <c r="A174" s="137">
        <v>0</v>
      </c>
      <c r="B174" s="158" t="s">
        <v>3439</v>
      </c>
      <c r="C174" s="149" t="s">
        <v>3440</v>
      </c>
      <c r="D174" s="150" t="s">
        <v>957</v>
      </c>
      <c r="E174" s="169" t="s">
        <v>3368</v>
      </c>
      <c r="F174" s="150">
        <v>1</v>
      </c>
      <c r="G174" s="151">
        <v>79.77600000000001</v>
      </c>
      <c r="H174" s="69">
        <f t="shared" si="10"/>
        <v>79.77600000000001</v>
      </c>
      <c r="I174" s="68"/>
      <c r="J174" s="69">
        <f t="shared" si="8"/>
        <v>0</v>
      </c>
    </row>
    <row r="175" spans="1:10">
      <c r="A175" s="137">
        <v>0</v>
      </c>
      <c r="B175" s="158" t="s">
        <v>3441</v>
      </c>
      <c r="C175" s="149" t="s">
        <v>3442</v>
      </c>
      <c r="D175" s="150" t="s">
        <v>957</v>
      </c>
      <c r="E175" s="169" t="s">
        <v>3368</v>
      </c>
      <c r="F175" s="150">
        <v>10</v>
      </c>
      <c r="G175" s="151">
        <v>52.247999999999998</v>
      </c>
      <c r="H175" s="69">
        <f t="shared" si="10"/>
        <v>52.247999999999998</v>
      </c>
      <c r="I175" s="68"/>
      <c r="J175" s="69">
        <f t="shared" si="8"/>
        <v>0</v>
      </c>
    </row>
    <row r="176" spans="1:10">
      <c r="A176" s="137">
        <v>0</v>
      </c>
      <c r="B176" s="158" t="s">
        <v>3443</v>
      </c>
      <c r="C176" s="149" t="s">
        <v>3444</v>
      </c>
      <c r="D176" s="150" t="s">
        <v>957</v>
      </c>
      <c r="E176" s="169" t="s">
        <v>3368</v>
      </c>
      <c r="F176" s="150">
        <v>2</v>
      </c>
      <c r="G176" s="151">
        <v>155.11199999999999</v>
      </c>
      <c r="H176" s="69">
        <f t="shared" si="10"/>
        <v>155.11199999999999</v>
      </c>
      <c r="I176" s="68"/>
      <c r="J176" s="69">
        <f t="shared" si="8"/>
        <v>0</v>
      </c>
    </row>
    <row r="177" spans="1:10">
      <c r="A177" s="137">
        <v>0</v>
      </c>
      <c r="B177" s="158" t="s">
        <v>3445</v>
      </c>
      <c r="C177" s="149" t="s">
        <v>3446</v>
      </c>
      <c r="D177" s="150" t="s">
        <v>957</v>
      </c>
      <c r="E177" s="169" t="s">
        <v>3368</v>
      </c>
      <c r="F177" s="150">
        <v>12</v>
      </c>
      <c r="G177" s="151">
        <v>14.004</v>
      </c>
      <c r="H177" s="69">
        <f t="shared" si="10"/>
        <v>14.004</v>
      </c>
      <c r="I177" s="68"/>
      <c r="J177" s="69">
        <f t="shared" si="8"/>
        <v>0</v>
      </c>
    </row>
    <row r="178" spans="1:10">
      <c r="A178" s="137">
        <v>0</v>
      </c>
      <c r="B178" s="158" t="s">
        <v>3447</v>
      </c>
      <c r="C178" s="149" t="s">
        <v>3448</v>
      </c>
      <c r="D178" s="150" t="s">
        <v>957</v>
      </c>
      <c r="E178" s="169" t="s">
        <v>3368</v>
      </c>
      <c r="F178" s="150">
        <v>6</v>
      </c>
      <c r="G178" s="151">
        <v>20.604000000000003</v>
      </c>
      <c r="H178" s="69">
        <f t="shared" si="10"/>
        <v>20.604000000000003</v>
      </c>
      <c r="I178" s="68"/>
      <c r="J178" s="69">
        <f t="shared" si="8"/>
        <v>0</v>
      </c>
    </row>
    <row r="179" spans="1:10">
      <c r="A179" s="137">
        <v>0</v>
      </c>
      <c r="B179" s="158" t="s">
        <v>3449</v>
      </c>
      <c r="C179" s="149" t="s">
        <v>3450</v>
      </c>
      <c r="D179" s="150" t="s">
        <v>957</v>
      </c>
      <c r="E179" s="169" t="s">
        <v>3368</v>
      </c>
      <c r="F179" s="150">
        <v>12</v>
      </c>
      <c r="G179" s="151">
        <v>10.884</v>
      </c>
      <c r="H179" s="69">
        <f t="shared" si="10"/>
        <v>10.884</v>
      </c>
      <c r="I179" s="68"/>
      <c r="J179" s="69">
        <f t="shared" si="8"/>
        <v>0</v>
      </c>
    </row>
    <row r="180" spans="1:10">
      <c r="A180" s="137">
        <v>0</v>
      </c>
      <c r="B180" s="158" t="s">
        <v>3451</v>
      </c>
      <c r="C180" s="149" t="s">
        <v>3452</v>
      </c>
      <c r="D180" s="150" t="s">
        <v>957</v>
      </c>
      <c r="E180" s="169" t="s">
        <v>3368</v>
      </c>
      <c r="F180" s="150">
        <v>12</v>
      </c>
      <c r="G180" s="151">
        <v>11.976000000000001</v>
      </c>
      <c r="H180" s="69">
        <f t="shared" si="10"/>
        <v>11.976000000000001</v>
      </c>
      <c r="I180" s="68"/>
      <c r="J180" s="69">
        <f t="shared" ref="J180:J186" si="11">H180*I180</f>
        <v>0</v>
      </c>
    </row>
    <row r="181" spans="1:10">
      <c r="A181" s="137">
        <v>0</v>
      </c>
      <c r="B181" s="158" t="s">
        <v>3453</v>
      </c>
      <c r="C181" s="149" t="s">
        <v>3454</v>
      </c>
      <c r="D181" s="150" t="s">
        <v>957</v>
      </c>
      <c r="E181" s="169" t="s">
        <v>3368</v>
      </c>
      <c r="F181" s="150">
        <v>10</v>
      </c>
      <c r="G181" s="151">
        <v>59.832000000000001</v>
      </c>
      <c r="H181" s="69">
        <f t="shared" si="10"/>
        <v>59.832000000000001</v>
      </c>
      <c r="I181" s="68"/>
      <c r="J181" s="69">
        <f t="shared" si="11"/>
        <v>0</v>
      </c>
    </row>
    <row r="182" spans="1:10">
      <c r="A182" s="137">
        <v>0</v>
      </c>
      <c r="B182" s="158" t="s">
        <v>3455</v>
      </c>
      <c r="C182" s="149" t="s">
        <v>3456</v>
      </c>
      <c r="D182" s="150" t="s">
        <v>957</v>
      </c>
      <c r="E182" s="169" t="s">
        <v>3368</v>
      </c>
      <c r="F182" s="150">
        <v>10</v>
      </c>
      <c r="G182" s="151">
        <v>56.832000000000001</v>
      </c>
      <c r="H182" s="69">
        <f t="shared" si="10"/>
        <v>56.832000000000001</v>
      </c>
      <c r="I182" s="68"/>
      <c r="J182" s="69">
        <f t="shared" si="11"/>
        <v>0</v>
      </c>
    </row>
    <row r="183" spans="1:10">
      <c r="A183" s="137">
        <v>0</v>
      </c>
      <c r="B183" s="158" t="s">
        <v>3457</v>
      </c>
      <c r="C183" s="149" t="s">
        <v>3458</v>
      </c>
      <c r="D183" s="150" t="s">
        <v>957</v>
      </c>
      <c r="E183" s="169" t="s">
        <v>3368</v>
      </c>
      <c r="F183" s="150">
        <v>20</v>
      </c>
      <c r="G183" s="151">
        <v>37.896000000000001</v>
      </c>
      <c r="H183" s="69">
        <f t="shared" si="10"/>
        <v>37.896000000000001</v>
      </c>
      <c r="I183" s="68"/>
      <c r="J183" s="69">
        <f t="shared" si="11"/>
        <v>0</v>
      </c>
    </row>
    <row r="184" spans="1:10">
      <c r="A184" s="137">
        <v>0</v>
      </c>
      <c r="B184" s="158" t="s">
        <v>3459</v>
      </c>
      <c r="C184" s="149" t="s">
        <v>3460</v>
      </c>
      <c r="D184" s="150" t="s">
        <v>957</v>
      </c>
      <c r="E184" s="169" t="s">
        <v>3368</v>
      </c>
      <c r="F184" s="150">
        <v>12</v>
      </c>
      <c r="G184" s="151">
        <v>5.28</v>
      </c>
      <c r="H184" s="69">
        <f t="shared" si="10"/>
        <v>5.28</v>
      </c>
      <c r="I184" s="68"/>
      <c r="J184" s="69">
        <f t="shared" si="11"/>
        <v>0</v>
      </c>
    </row>
    <row r="185" spans="1:10">
      <c r="A185" s="137">
        <v>0</v>
      </c>
      <c r="B185" s="158" t="s">
        <v>3461</v>
      </c>
      <c r="C185" s="149" t="s">
        <v>3462</v>
      </c>
      <c r="D185" s="150" t="s">
        <v>957</v>
      </c>
      <c r="E185" s="169" t="s">
        <v>3368</v>
      </c>
      <c r="F185" s="150">
        <v>6</v>
      </c>
      <c r="G185" s="151">
        <v>25.812000000000001</v>
      </c>
      <c r="H185" s="69">
        <f t="shared" si="10"/>
        <v>25.812000000000001</v>
      </c>
      <c r="I185" s="68"/>
      <c r="J185" s="69">
        <f t="shared" si="11"/>
        <v>0</v>
      </c>
    </row>
    <row r="186" spans="1:10">
      <c r="A186" s="137">
        <v>0</v>
      </c>
      <c r="B186" s="158" t="s">
        <v>3463</v>
      </c>
      <c r="C186" s="149" t="s">
        <v>3464</v>
      </c>
      <c r="D186" s="150" t="s">
        <v>957</v>
      </c>
      <c r="E186" s="169" t="s">
        <v>3368</v>
      </c>
      <c r="F186" s="150">
        <v>14</v>
      </c>
      <c r="G186" s="151">
        <v>5.3760000000000003</v>
      </c>
      <c r="H186" s="69">
        <f t="shared" si="10"/>
        <v>5.3760000000000003</v>
      </c>
      <c r="I186" s="68"/>
      <c r="J186" s="69">
        <f t="shared" si="11"/>
        <v>0</v>
      </c>
    </row>
    <row r="187" spans="1:10">
      <c r="A187" s="137"/>
      <c r="B187" s="366" t="s">
        <v>3363</v>
      </c>
      <c r="C187" s="366"/>
      <c r="D187" s="366"/>
      <c r="E187" s="366"/>
      <c r="F187" s="366"/>
      <c r="G187" s="367"/>
      <c r="H187" s="170"/>
      <c r="I187" s="170"/>
      <c r="J187" s="171"/>
    </row>
    <row r="188" spans="1:10">
      <c r="A188" s="137">
        <v>0</v>
      </c>
      <c r="B188" s="158" t="s">
        <v>948</v>
      </c>
      <c r="C188" s="149" t="s">
        <v>3465</v>
      </c>
      <c r="D188" s="150" t="s">
        <v>957</v>
      </c>
      <c r="E188" s="169" t="s">
        <v>3368</v>
      </c>
      <c r="F188" s="150">
        <v>60</v>
      </c>
      <c r="G188" s="151">
        <v>1.8720000000000001</v>
      </c>
      <c r="H188" s="69">
        <f t="shared" ref="H188:H193" si="12">G188*(1-Скидка_3M_AM)</f>
        <v>1.8720000000000001</v>
      </c>
      <c r="I188" s="68"/>
      <c r="J188" s="69">
        <f t="shared" ref="J188:J193" si="13">H188*I188</f>
        <v>0</v>
      </c>
    </row>
    <row r="189" spans="1:10">
      <c r="A189" s="137">
        <v>0</v>
      </c>
      <c r="B189" s="158" t="s">
        <v>945</v>
      </c>
      <c r="C189" s="149" t="s">
        <v>3466</v>
      </c>
      <c r="D189" s="150" t="s">
        <v>957</v>
      </c>
      <c r="E189" s="169" t="s">
        <v>3368</v>
      </c>
      <c r="F189" s="150">
        <v>60</v>
      </c>
      <c r="G189" s="151">
        <v>1.8720000000000001</v>
      </c>
      <c r="H189" s="69">
        <f t="shared" si="12"/>
        <v>1.8720000000000001</v>
      </c>
      <c r="I189" s="68"/>
      <c r="J189" s="69">
        <f t="shared" si="13"/>
        <v>0</v>
      </c>
    </row>
    <row r="190" spans="1:10">
      <c r="A190" s="137">
        <v>0</v>
      </c>
      <c r="B190" s="158" t="s">
        <v>3467</v>
      </c>
      <c r="C190" s="149" t="s">
        <v>3468</v>
      </c>
      <c r="D190" s="150" t="s">
        <v>957</v>
      </c>
      <c r="E190" s="169" t="s">
        <v>3368</v>
      </c>
      <c r="F190" s="150">
        <v>60</v>
      </c>
      <c r="G190" s="151">
        <v>1.6080000000000001</v>
      </c>
      <c r="H190" s="69">
        <f t="shared" si="12"/>
        <v>1.6080000000000001</v>
      </c>
      <c r="I190" s="68"/>
      <c r="J190" s="69">
        <f t="shared" si="13"/>
        <v>0</v>
      </c>
    </row>
    <row r="191" spans="1:10">
      <c r="A191" s="137">
        <v>0</v>
      </c>
      <c r="B191" s="158" t="s">
        <v>1249</v>
      </c>
      <c r="C191" s="149" t="s">
        <v>3469</v>
      </c>
      <c r="D191" s="150" t="s">
        <v>957</v>
      </c>
      <c r="E191" s="169" t="s">
        <v>3368</v>
      </c>
      <c r="F191" s="150">
        <v>60</v>
      </c>
      <c r="G191" s="151">
        <v>2.472</v>
      </c>
      <c r="H191" s="69">
        <f t="shared" si="12"/>
        <v>2.472</v>
      </c>
      <c r="I191" s="68"/>
      <c r="J191" s="69">
        <f t="shared" si="13"/>
        <v>0</v>
      </c>
    </row>
    <row r="192" spans="1:10">
      <c r="A192" s="137">
        <v>0</v>
      </c>
      <c r="B192" s="158" t="s">
        <v>3470</v>
      </c>
      <c r="C192" s="149" t="s">
        <v>3471</v>
      </c>
      <c r="D192" s="150" t="s">
        <v>957</v>
      </c>
      <c r="E192" s="169" t="s">
        <v>3368</v>
      </c>
      <c r="F192" s="150">
        <v>60</v>
      </c>
      <c r="G192" s="151">
        <v>4.4880000000000004</v>
      </c>
      <c r="H192" s="69">
        <f t="shared" si="12"/>
        <v>4.4880000000000004</v>
      </c>
      <c r="I192" s="68"/>
      <c r="J192" s="69">
        <f t="shared" si="13"/>
        <v>0</v>
      </c>
    </row>
    <row r="193" spans="1:10">
      <c r="A193" s="137">
        <v>0</v>
      </c>
      <c r="B193" s="158" t="s">
        <v>3472</v>
      </c>
      <c r="C193" s="149" t="s">
        <v>3473</v>
      </c>
      <c r="D193" s="150" t="s">
        <v>957</v>
      </c>
      <c r="E193" s="169" t="s">
        <v>3368</v>
      </c>
      <c r="F193" s="150">
        <v>40</v>
      </c>
      <c r="G193" s="151">
        <v>2.3519999999999999</v>
      </c>
      <c r="H193" s="69">
        <f t="shared" si="12"/>
        <v>2.3519999999999999</v>
      </c>
      <c r="I193" s="68"/>
      <c r="J193" s="69">
        <f t="shared" si="13"/>
        <v>0</v>
      </c>
    </row>
    <row r="194" spans="1:10">
      <c r="A194" s="137"/>
      <c r="B194" s="366" t="s">
        <v>3364</v>
      </c>
      <c r="C194" s="366"/>
      <c r="D194" s="366"/>
      <c r="E194" s="366"/>
      <c r="F194" s="366"/>
      <c r="G194" s="367"/>
      <c r="H194" s="69"/>
      <c r="I194" s="68"/>
      <c r="J194" s="69"/>
    </row>
    <row r="195" spans="1:10">
      <c r="A195" s="137">
        <v>0</v>
      </c>
      <c r="B195" s="158" t="s">
        <v>1058</v>
      </c>
      <c r="C195" s="149" t="s">
        <v>3474</v>
      </c>
      <c r="D195" s="150" t="s">
        <v>957</v>
      </c>
      <c r="E195" s="169" t="s">
        <v>3368</v>
      </c>
      <c r="F195" s="150">
        <v>60</v>
      </c>
      <c r="G195" s="151">
        <v>2.496</v>
      </c>
      <c r="H195" s="69">
        <f>G195*(1-Скидка_3M_AM)</f>
        <v>2.496</v>
      </c>
      <c r="I195" s="68"/>
      <c r="J195" s="69">
        <f>H195*I195</f>
        <v>0</v>
      </c>
    </row>
    <row r="196" spans="1:10">
      <c r="A196" s="137">
        <v>0</v>
      </c>
      <c r="B196" s="158" t="s">
        <v>3475</v>
      </c>
      <c r="C196" s="149" t="s">
        <v>3476</v>
      </c>
      <c r="D196" s="150" t="s">
        <v>957</v>
      </c>
      <c r="E196" s="169" t="s">
        <v>3368</v>
      </c>
      <c r="F196" s="150">
        <v>30</v>
      </c>
      <c r="G196" s="151">
        <v>9.42</v>
      </c>
      <c r="H196" s="69">
        <f>G196*(1-Скидка_3M_AM)</f>
        <v>9.42</v>
      </c>
      <c r="I196" s="68"/>
      <c r="J196" s="69">
        <f>H196*I196</f>
        <v>0</v>
      </c>
    </row>
    <row r="197" spans="1:10">
      <c r="A197" s="137"/>
      <c r="B197" s="366" t="s">
        <v>1610</v>
      </c>
      <c r="C197" s="366"/>
      <c r="D197" s="366"/>
      <c r="E197" s="366"/>
      <c r="F197" s="366"/>
      <c r="G197" s="367"/>
      <c r="H197" s="69"/>
      <c r="I197" s="68"/>
      <c r="J197" s="69"/>
    </row>
    <row r="198" spans="1:10">
      <c r="A198" s="137">
        <v>0</v>
      </c>
      <c r="B198" s="158" t="s">
        <v>3171</v>
      </c>
      <c r="C198" s="149" t="s">
        <v>3172</v>
      </c>
      <c r="D198" s="150" t="s">
        <v>957</v>
      </c>
      <c r="E198" s="150">
        <v>1</v>
      </c>
      <c r="F198" s="150">
        <v>12</v>
      </c>
      <c r="G198" s="151">
        <v>132.828</v>
      </c>
      <c r="H198" s="69">
        <f>G198*(1-Скидка_3M_AM)</f>
        <v>132.828</v>
      </c>
      <c r="I198" s="68"/>
      <c r="J198" s="69">
        <f>H198*I198</f>
        <v>0</v>
      </c>
    </row>
    <row r="199" spans="1:10">
      <c r="A199" s="137">
        <v>0</v>
      </c>
      <c r="B199" s="158" t="s">
        <v>3173</v>
      </c>
      <c r="C199" s="149" t="s">
        <v>3174</v>
      </c>
      <c r="D199" s="150" t="s">
        <v>957</v>
      </c>
      <c r="E199" s="150">
        <v>1</v>
      </c>
      <c r="F199" s="150">
        <v>12</v>
      </c>
      <c r="G199" s="151">
        <v>87.864000000000004</v>
      </c>
      <c r="H199" s="69">
        <f>G199*(1-Скидка_3M_AM)</f>
        <v>87.864000000000004</v>
      </c>
      <c r="I199" s="68"/>
      <c r="J199" s="69">
        <f>H199*I199</f>
        <v>0</v>
      </c>
    </row>
    <row r="201" spans="1:10">
      <c r="B201" s="28" t="s">
        <v>112</v>
      </c>
    </row>
    <row r="202" spans="1:10">
      <c r="B202" s="13" t="s">
        <v>113</v>
      </c>
    </row>
    <row r="203" spans="1:10">
      <c r="B203" s="13"/>
    </row>
  </sheetData>
  <autoFilter ref="A7:J216" xr:uid="{00000000-0009-0000-0000-000006000000}"/>
  <mergeCells count="33">
    <mergeCell ref="B187:G187"/>
    <mergeCell ref="B194:G194"/>
    <mergeCell ref="B197:G197"/>
    <mergeCell ref="B30:G30"/>
    <mergeCell ref="B42:G42"/>
    <mergeCell ref="B67:G67"/>
    <mergeCell ref="B82:G82"/>
    <mergeCell ref="B85:G85"/>
    <mergeCell ref="B125:G125"/>
    <mergeCell ref="B127:G127"/>
    <mergeCell ref="B104:G104"/>
    <mergeCell ref="B107:G107"/>
    <mergeCell ref="B111:G111"/>
    <mergeCell ref="B116:G116"/>
    <mergeCell ref="B118:G118"/>
    <mergeCell ref="B121:G121"/>
    <mergeCell ref="B123:G123"/>
    <mergeCell ref="B133:G133"/>
    <mergeCell ref="B135:G135"/>
    <mergeCell ref="B137:G137"/>
    <mergeCell ref="B21:G21"/>
    <mergeCell ref="B113:G113"/>
    <mergeCell ref="B58:G58"/>
    <mergeCell ref="B73:G73"/>
    <mergeCell ref="B92:G92"/>
    <mergeCell ref="B96:G96"/>
    <mergeCell ref="B99:G99"/>
    <mergeCell ref="B36:G36"/>
    <mergeCell ref="B13:G13"/>
    <mergeCell ref="B2:G2"/>
    <mergeCell ref="B3:G3"/>
    <mergeCell ref="B8:G8"/>
    <mergeCell ref="B17:G17"/>
  </mergeCells>
  <hyperlinks>
    <hyperlink ref="E6" location="Содержание!A1" display="Содержание" xr:uid="{4146EC78-0232-4B03-81BF-6153A0E8319C}"/>
  </hyperlinks>
  <pageMargins left="0.31496062992125984" right="0.11811023622047245" top="0.35433070866141736" bottom="0.35433070866141736" header="0.31496062992125984" footer="0.31496062992125984"/>
  <pageSetup paperSize="9" scale="9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K107"/>
  <sheetViews>
    <sheetView workbookViewId="0">
      <pane xSplit="4" ySplit="7" topLeftCell="E8" activePane="bottomRight" state="frozen"/>
      <selection activeCell="C1" sqref="C1"/>
      <selection pane="topRight" activeCell="E1" sqref="E1"/>
      <selection pane="bottomLeft" activeCell="C7" sqref="C7"/>
      <selection pane="bottomRight" activeCell="F5" sqref="F5"/>
    </sheetView>
  </sheetViews>
  <sheetFormatPr defaultColWidth="9.1796875" defaultRowHeight="12" outlineLevelCol="1"/>
  <cols>
    <col min="1" max="1" width="8.453125" style="136" hidden="1" customWidth="1" outlineLevel="1"/>
    <col min="2" max="2" width="18.7265625" style="14" hidden="1" customWidth="1" outlineLevel="1"/>
    <col min="3" max="3" width="15.54296875" style="14" customWidth="1" collapsed="1"/>
    <col min="4" max="4" width="56.7265625" style="14" customWidth="1"/>
    <col min="5" max="7" width="8.54296875" style="14" customWidth="1"/>
    <col min="8" max="8" width="9.1796875" style="14"/>
    <col min="9" max="10" width="9.1796875" style="73" customWidth="1" outlineLevel="1"/>
    <col min="11" max="11" width="9.1796875" style="14" customWidth="1" outlineLevel="1"/>
    <col min="12" max="256" width="9.1796875" style="14"/>
    <col min="257" max="257" width="8.453125" style="14" customWidth="1"/>
    <col min="258" max="258" width="18.7265625" style="14" customWidth="1"/>
    <col min="259" max="259" width="15.54296875" style="14" customWidth="1"/>
    <col min="260" max="260" width="56.7265625" style="14" customWidth="1"/>
    <col min="261" max="263" width="8.54296875" style="14" customWidth="1"/>
    <col min="264" max="512" width="9.1796875" style="14"/>
    <col min="513" max="513" width="8.453125" style="14" customWidth="1"/>
    <col min="514" max="514" width="18.7265625" style="14" customWidth="1"/>
    <col min="515" max="515" width="15.54296875" style="14" customWidth="1"/>
    <col min="516" max="516" width="56.7265625" style="14" customWidth="1"/>
    <col min="517" max="519" width="8.54296875" style="14" customWidth="1"/>
    <col min="520" max="768" width="9.1796875" style="14"/>
    <col min="769" max="769" width="8.453125" style="14" customWidth="1"/>
    <col min="770" max="770" width="18.7265625" style="14" customWidth="1"/>
    <col min="771" max="771" width="15.54296875" style="14" customWidth="1"/>
    <col min="772" max="772" width="56.7265625" style="14" customWidth="1"/>
    <col min="773" max="775" width="8.54296875" style="14" customWidth="1"/>
    <col min="776" max="1024" width="9.1796875" style="14"/>
    <col min="1025" max="1025" width="8.453125" style="14" customWidth="1"/>
    <col min="1026" max="1026" width="18.7265625" style="14" customWidth="1"/>
    <col min="1027" max="1027" width="15.54296875" style="14" customWidth="1"/>
    <col min="1028" max="1028" width="56.7265625" style="14" customWidth="1"/>
    <col min="1029" max="1031" width="8.54296875" style="14" customWidth="1"/>
    <col min="1032" max="1280" width="9.1796875" style="14"/>
    <col min="1281" max="1281" width="8.453125" style="14" customWidth="1"/>
    <col min="1282" max="1282" width="18.7265625" style="14" customWidth="1"/>
    <col min="1283" max="1283" width="15.54296875" style="14" customWidth="1"/>
    <col min="1284" max="1284" width="56.7265625" style="14" customWidth="1"/>
    <col min="1285" max="1287" width="8.54296875" style="14" customWidth="1"/>
    <col min="1288" max="1536" width="9.1796875" style="14"/>
    <col min="1537" max="1537" width="8.453125" style="14" customWidth="1"/>
    <col min="1538" max="1538" width="18.7265625" style="14" customWidth="1"/>
    <col min="1539" max="1539" width="15.54296875" style="14" customWidth="1"/>
    <col min="1540" max="1540" width="56.7265625" style="14" customWidth="1"/>
    <col min="1541" max="1543" width="8.54296875" style="14" customWidth="1"/>
    <col min="1544" max="1792" width="9.1796875" style="14"/>
    <col min="1793" max="1793" width="8.453125" style="14" customWidth="1"/>
    <col min="1794" max="1794" width="18.7265625" style="14" customWidth="1"/>
    <col min="1795" max="1795" width="15.54296875" style="14" customWidth="1"/>
    <col min="1796" max="1796" width="56.7265625" style="14" customWidth="1"/>
    <col min="1797" max="1799" width="8.54296875" style="14" customWidth="1"/>
    <col min="1800" max="2048" width="9.1796875" style="14"/>
    <col min="2049" max="2049" width="8.453125" style="14" customWidth="1"/>
    <col min="2050" max="2050" width="18.7265625" style="14" customWidth="1"/>
    <col min="2051" max="2051" width="15.54296875" style="14" customWidth="1"/>
    <col min="2052" max="2052" width="56.7265625" style="14" customWidth="1"/>
    <col min="2053" max="2055" width="8.54296875" style="14" customWidth="1"/>
    <col min="2056" max="2304" width="9.1796875" style="14"/>
    <col min="2305" max="2305" width="8.453125" style="14" customWidth="1"/>
    <col min="2306" max="2306" width="18.7265625" style="14" customWidth="1"/>
    <col min="2307" max="2307" width="15.54296875" style="14" customWidth="1"/>
    <col min="2308" max="2308" width="56.7265625" style="14" customWidth="1"/>
    <col min="2309" max="2311" width="8.54296875" style="14" customWidth="1"/>
    <col min="2312" max="2560" width="9.1796875" style="14"/>
    <col min="2561" max="2561" width="8.453125" style="14" customWidth="1"/>
    <col min="2562" max="2562" width="18.7265625" style="14" customWidth="1"/>
    <col min="2563" max="2563" width="15.54296875" style="14" customWidth="1"/>
    <col min="2564" max="2564" width="56.7265625" style="14" customWidth="1"/>
    <col min="2565" max="2567" width="8.54296875" style="14" customWidth="1"/>
    <col min="2568" max="2816" width="9.1796875" style="14"/>
    <col min="2817" max="2817" width="8.453125" style="14" customWidth="1"/>
    <col min="2818" max="2818" width="18.7265625" style="14" customWidth="1"/>
    <col min="2819" max="2819" width="15.54296875" style="14" customWidth="1"/>
    <col min="2820" max="2820" width="56.7265625" style="14" customWidth="1"/>
    <col min="2821" max="2823" width="8.54296875" style="14" customWidth="1"/>
    <col min="2824" max="3072" width="9.1796875" style="14"/>
    <col min="3073" max="3073" width="8.453125" style="14" customWidth="1"/>
    <col min="3074" max="3074" width="18.7265625" style="14" customWidth="1"/>
    <col min="3075" max="3075" width="15.54296875" style="14" customWidth="1"/>
    <col min="3076" max="3076" width="56.7265625" style="14" customWidth="1"/>
    <col min="3077" max="3079" width="8.54296875" style="14" customWidth="1"/>
    <col min="3080" max="3328" width="9.1796875" style="14"/>
    <col min="3329" max="3329" width="8.453125" style="14" customWidth="1"/>
    <col min="3330" max="3330" width="18.7265625" style="14" customWidth="1"/>
    <col min="3331" max="3331" width="15.54296875" style="14" customWidth="1"/>
    <col min="3332" max="3332" width="56.7265625" style="14" customWidth="1"/>
    <col min="3333" max="3335" width="8.54296875" style="14" customWidth="1"/>
    <col min="3336" max="3584" width="9.1796875" style="14"/>
    <col min="3585" max="3585" width="8.453125" style="14" customWidth="1"/>
    <col min="3586" max="3586" width="18.7265625" style="14" customWidth="1"/>
    <col min="3587" max="3587" width="15.54296875" style="14" customWidth="1"/>
    <col min="3588" max="3588" width="56.7265625" style="14" customWidth="1"/>
    <col min="3589" max="3591" width="8.54296875" style="14" customWidth="1"/>
    <col min="3592" max="3840" width="9.1796875" style="14"/>
    <col min="3841" max="3841" width="8.453125" style="14" customWidth="1"/>
    <col min="3842" max="3842" width="18.7265625" style="14" customWidth="1"/>
    <col min="3843" max="3843" width="15.54296875" style="14" customWidth="1"/>
    <col min="3844" max="3844" width="56.7265625" style="14" customWidth="1"/>
    <col min="3845" max="3847" width="8.54296875" style="14" customWidth="1"/>
    <col min="3848" max="4096" width="9.1796875" style="14"/>
    <col min="4097" max="4097" width="8.453125" style="14" customWidth="1"/>
    <col min="4098" max="4098" width="18.7265625" style="14" customWidth="1"/>
    <col min="4099" max="4099" width="15.54296875" style="14" customWidth="1"/>
    <col min="4100" max="4100" width="56.7265625" style="14" customWidth="1"/>
    <col min="4101" max="4103" width="8.54296875" style="14" customWidth="1"/>
    <col min="4104" max="4352" width="9.1796875" style="14"/>
    <col min="4353" max="4353" width="8.453125" style="14" customWidth="1"/>
    <col min="4354" max="4354" width="18.7265625" style="14" customWidth="1"/>
    <col min="4355" max="4355" width="15.54296875" style="14" customWidth="1"/>
    <col min="4356" max="4356" width="56.7265625" style="14" customWidth="1"/>
    <col min="4357" max="4359" width="8.54296875" style="14" customWidth="1"/>
    <col min="4360" max="4608" width="9.1796875" style="14"/>
    <col min="4609" max="4609" width="8.453125" style="14" customWidth="1"/>
    <col min="4610" max="4610" width="18.7265625" style="14" customWidth="1"/>
    <col min="4611" max="4611" width="15.54296875" style="14" customWidth="1"/>
    <col min="4612" max="4612" width="56.7265625" style="14" customWidth="1"/>
    <col min="4613" max="4615" width="8.54296875" style="14" customWidth="1"/>
    <col min="4616" max="4864" width="9.1796875" style="14"/>
    <col min="4865" max="4865" width="8.453125" style="14" customWidth="1"/>
    <col min="4866" max="4866" width="18.7265625" style="14" customWidth="1"/>
    <col min="4867" max="4867" width="15.54296875" style="14" customWidth="1"/>
    <col min="4868" max="4868" width="56.7265625" style="14" customWidth="1"/>
    <col min="4869" max="4871" width="8.54296875" style="14" customWidth="1"/>
    <col min="4872" max="5120" width="9.1796875" style="14"/>
    <col min="5121" max="5121" width="8.453125" style="14" customWidth="1"/>
    <col min="5122" max="5122" width="18.7265625" style="14" customWidth="1"/>
    <col min="5123" max="5123" width="15.54296875" style="14" customWidth="1"/>
    <col min="5124" max="5124" width="56.7265625" style="14" customWidth="1"/>
    <col min="5125" max="5127" width="8.54296875" style="14" customWidth="1"/>
    <col min="5128" max="5376" width="9.1796875" style="14"/>
    <col min="5377" max="5377" width="8.453125" style="14" customWidth="1"/>
    <col min="5378" max="5378" width="18.7265625" style="14" customWidth="1"/>
    <col min="5379" max="5379" width="15.54296875" style="14" customWidth="1"/>
    <col min="5380" max="5380" width="56.7265625" style="14" customWidth="1"/>
    <col min="5381" max="5383" width="8.54296875" style="14" customWidth="1"/>
    <col min="5384" max="5632" width="9.1796875" style="14"/>
    <col min="5633" max="5633" width="8.453125" style="14" customWidth="1"/>
    <col min="5634" max="5634" width="18.7265625" style="14" customWidth="1"/>
    <col min="5635" max="5635" width="15.54296875" style="14" customWidth="1"/>
    <col min="5636" max="5636" width="56.7265625" style="14" customWidth="1"/>
    <col min="5637" max="5639" width="8.54296875" style="14" customWidth="1"/>
    <col min="5640" max="5888" width="9.1796875" style="14"/>
    <col min="5889" max="5889" width="8.453125" style="14" customWidth="1"/>
    <col min="5890" max="5890" width="18.7265625" style="14" customWidth="1"/>
    <col min="5891" max="5891" width="15.54296875" style="14" customWidth="1"/>
    <col min="5892" max="5892" width="56.7265625" style="14" customWidth="1"/>
    <col min="5893" max="5895" width="8.54296875" style="14" customWidth="1"/>
    <col min="5896" max="6144" width="9.1796875" style="14"/>
    <col min="6145" max="6145" width="8.453125" style="14" customWidth="1"/>
    <col min="6146" max="6146" width="18.7265625" style="14" customWidth="1"/>
    <col min="6147" max="6147" width="15.54296875" style="14" customWidth="1"/>
    <col min="6148" max="6148" width="56.7265625" style="14" customWidth="1"/>
    <col min="6149" max="6151" width="8.54296875" style="14" customWidth="1"/>
    <col min="6152" max="6400" width="9.1796875" style="14"/>
    <col min="6401" max="6401" width="8.453125" style="14" customWidth="1"/>
    <col min="6402" max="6402" width="18.7265625" style="14" customWidth="1"/>
    <col min="6403" max="6403" width="15.54296875" style="14" customWidth="1"/>
    <col min="6404" max="6404" width="56.7265625" style="14" customWidth="1"/>
    <col min="6405" max="6407" width="8.54296875" style="14" customWidth="1"/>
    <col min="6408" max="6656" width="9.1796875" style="14"/>
    <col min="6657" max="6657" width="8.453125" style="14" customWidth="1"/>
    <col min="6658" max="6658" width="18.7265625" style="14" customWidth="1"/>
    <col min="6659" max="6659" width="15.54296875" style="14" customWidth="1"/>
    <col min="6660" max="6660" width="56.7265625" style="14" customWidth="1"/>
    <col min="6661" max="6663" width="8.54296875" style="14" customWidth="1"/>
    <col min="6664" max="6912" width="9.1796875" style="14"/>
    <col min="6913" max="6913" width="8.453125" style="14" customWidth="1"/>
    <col min="6914" max="6914" width="18.7265625" style="14" customWidth="1"/>
    <col min="6915" max="6915" width="15.54296875" style="14" customWidth="1"/>
    <col min="6916" max="6916" width="56.7265625" style="14" customWidth="1"/>
    <col min="6917" max="6919" width="8.54296875" style="14" customWidth="1"/>
    <col min="6920" max="7168" width="9.1796875" style="14"/>
    <col min="7169" max="7169" width="8.453125" style="14" customWidth="1"/>
    <col min="7170" max="7170" width="18.7265625" style="14" customWidth="1"/>
    <col min="7171" max="7171" width="15.54296875" style="14" customWidth="1"/>
    <col min="7172" max="7172" width="56.7265625" style="14" customWidth="1"/>
    <col min="7173" max="7175" width="8.54296875" style="14" customWidth="1"/>
    <col min="7176" max="7424" width="9.1796875" style="14"/>
    <col min="7425" max="7425" width="8.453125" style="14" customWidth="1"/>
    <col min="7426" max="7426" width="18.7265625" style="14" customWidth="1"/>
    <col min="7427" max="7427" width="15.54296875" style="14" customWidth="1"/>
    <col min="7428" max="7428" width="56.7265625" style="14" customWidth="1"/>
    <col min="7429" max="7431" width="8.54296875" style="14" customWidth="1"/>
    <col min="7432" max="7680" width="9.1796875" style="14"/>
    <col min="7681" max="7681" width="8.453125" style="14" customWidth="1"/>
    <col min="7682" max="7682" width="18.7265625" style="14" customWidth="1"/>
    <col min="7683" max="7683" width="15.54296875" style="14" customWidth="1"/>
    <col min="7684" max="7684" width="56.7265625" style="14" customWidth="1"/>
    <col min="7685" max="7687" width="8.54296875" style="14" customWidth="1"/>
    <col min="7688" max="7936" width="9.1796875" style="14"/>
    <col min="7937" max="7937" width="8.453125" style="14" customWidth="1"/>
    <col min="7938" max="7938" width="18.7265625" style="14" customWidth="1"/>
    <col min="7939" max="7939" width="15.54296875" style="14" customWidth="1"/>
    <col min="7940" max="7940" width="56.7265625" style="14" customWidth="1"/>
    <col min="7941" max="7943" width="8.54296875" style="14" customWidth="1"/>
    <col min="7944" max="8192" width="9.1796875" style="14"/>
    <col min="8193" max="8193" width="8.453125" style="14" customWidth="1"/>
    <col min="8194" max="8194" width="18.7265625" style="14" customWidth="1"/>
    <col min="8195" max="8195" width="15.54296875" style="14" customWidth="1"/>
    <col min="8196" max="8196" width="56.7265625" style="14" customWidth="1"/>
    <col min="8197" max="8199" width="8.54296875" style="14" customWidth="1"/>
    <col min="8200" max="8448" width="9.1796875" style="14"/>
    <col min="8449" max="8449" width="8.453125" style="14" customWidth="1"/>
    <col min="8450" max="8450" width="18.7265625" style="14" customWidth="1"/>
    <col min="8451" max="8451" width="15.54296875" style="14" customWidth="1"/>
    <col min="8452" max="8452" width="56.7265625" style="14" customWidth="1"/>
    <col min="8453" max="8455" width="8.54296875" style="14" customWidth="1"/>
    <col min="8456" max="8704" width="9.1796875" style="14"/>
    <col min="8705" max="8705" width="8.453125" style="14" customWidth="1"/>
    <col min="8706" max="8706" width="18.7265625" style="14" customWidth="1"/>
    <col min="8707" max="8707" width="15.54296875" style="14" customWidth="1"/>
    <col min="8708" max="8708" width="56.7265625" style="14" customWidth="1"/>
    <col min="8709" max="8711" width="8.54296875" style="14" customWidth="1"/>
    <col min="8712" max="8960" width="9.1796875" style="14"/>
    <col min="8961" max="8961" width="8.453125" style="14" customWidth="1"/>
    <col min="8962" max="8962" width="18.7265625" style="14" customWidth="1"/>
    <col min="8963" max="8963" width="15.54296875" style="14" customWidth="1"/>
    <col min="8964" max="8964" width="56.7265625" style="14" customWidth="1"/>
    <col min="8965" max="8967" width="8.54296875" style="14" customWidth="1"/>
    <col min="8968" max="9216" width="9.1796875" style="14"/>
    <col min="9217" max="9217" width="8.453125" style="14" customWidth="1"/>
    <col min="9218" max="9218" width="18.7265625" style="14" customWidth="1"/>
    <col min="9219" max="9219" width="15.54296875" style="14" customWidth="1"/>
    <col min="9220" max="9220" width="56.7265625" style="14" customWidth="1"/>
    <col min="9221" max="9223" width="8.54296875" style="14" customWidth="1"/>
    <col min="9224" max="9472" width="9.1796875" style="14"/>
    <col min="9473" max="9473" width="8.453125" style="14" customWidth="1"/>
    <col min="9474" max="9474" width="18.7265625" style="14" customWidth="1"/>
    <col min="9475" max="9475" width="15.54296875" style="14" customWidth="1"/>
    <col min="9476" max="9476" width="56.7265625" style="14" customWidth="1"/>
    <col min="9477" max="9479" width="8.54296875" style="14" customWidth="1"/>
    <col min="9480" max="9728" width="9.1796875" style="14"/>
    <col min="9729" max="9729" width="8.453125" style="14" customWidth="1"/>
    <col min="9730" max="9730" width="18.7265625" style="14" customWidth="1"/>
    <col min="9731" max="9731" width="15.54296875" style="14" customWidth="1"/>
    <col min="9732" max="9732" width="56.7265625" style="14" customWidth="1"/>
    <col min="9733" max="9735" width="8.54296875" style="14" customWidth="1"/>
    <col min="9736" max="9984" width="9.1796875" style="14"/>
    <col min="9985" max="9985" width="8.453125" style="14" customWidth="1"/>
    <col min="9986" max="9986" width="18.7265625" style="14" customWidth="1"/>
    <col min="9987" max="9987" width="15.54296875" style="14" customWidth="1"/>
    <col min="9988" max="9988" width="56.7265625" style="14" customWidth="1"/>
    <col min="9989" max="9991" width="8.54296875" style="14" customWidth="1"/>
    <col min="9992" max="10240" width="9.1796875" style="14"/>
    <col min="10241" max="10241" width="8.453125" style="14" customWidth="1"/>
    <col min="10242" max="10242" width="18.7265625" style="14" customWidth="1"/>
    <col min="10243" max="10243" width="15.54296875" style="14" customWidth="1"/>
    <col min="10244" max="10244" width="56.7265625" style="14" customWidth="1"/>
    <col min="10245" max="10247" width="8.54296875" style="14" customWidth="1"/>
    <col min="10248" max="10496" width="9.1796875" style="14"/>
    <col min="10497" max="10497" width="8.453125" style="14" customWidth="1"/>
    <col min="10498" max="10498" width="18.7265625" style="14" customWidth="1"/>
    <col min="10499" max="10499" width="15.54296875" style="14" customWidth="1"/>
    <col min="10500" max="10500" width="56.7265625" style="14" customWidth="1"/>
    <col min="10501" max="10503" width="8.54296875" style="14" customWidth="1"/>
    <col min="10504" max="10752" width="9.1796875" style="14"/>
    <col min="10753" max="10753" width="8.453125" style="14" customWidth="1"/>
    <col min="10754" max="10754" width="18.7265625" style="14" customWidth="1"/>
    <col min="10755" max="10755" width="15.54296875" style="14" customWidth="1"/>
    <col min="10756" max="10756" width="56.7265625" style="14" customWidth="1"/>
    <col min="10757" max="10759" width="8.54296875" style="14" customWidth="1"/>
    <col min="10760" max="11008" width="9.1796875" style="14"/>
    <col min="11009" max="11009" width="8.453125" style="14" customWidth="1"/>
    <col min="11010" max="11010" width="18.7265625" style="14" customWidth="1"/>
    <col min="11011" max="11011" width="15.54296875" style="14" customWidth="1"/>
    <col min="11012" max="11012" width="56.7265625" style="14" customWidth="1"/>
    <col min="11013" max="11015" width="8.54296875" style="14" customWidth="1"/>
    <col min="11016" max="11264" width="9.1796875" style="14"/>
    <col min="11265" max="11265" width="8.453125" style="14" customWidth="1"/>
    <col min="11266" max="11266" width="18.7265625" style="14" customWidth="1"/>
    <col min="11267" max="11267" width="15.54296875" style="14" customWidth="1"/>
    <col min="11268" max="11268" width="56.7265625" style="14" customWidth="1"/>
    <col min="11269" max="11271" width="8.54296875" style="14" customWidth="1"/>
    <col min="11272" max="11520" width="9.1796875" style="14"/>
    <col min="11521" max="11521" width="8.453125" style="14" customWidth="1"/>
    <col min="11522" max="11522" width="18.7265625" style="14" customWidth="1"/>
    <col min="11523" max="11523" width="15.54296875" style="14" customWidth="1"/>
    <col min="11524" max="11524" width="56.7265625" style="14" customWidth="1"/>
    <col min="11525" max="11527" width="8.54296875" style="14" customWidth="1"/>
    <col min="11528" max="11776" width="9.1796875" style="14"/>
    <col min="11777" max="11777" width="8.453125" style="14" customWidth="1"/>
    <col min="11778" max="11778" width="18.7265625" style="14" customWidth="1"/>
    <col min="11779" max="11779" width="15.54296875" style="14" customWidth="1"/>
    <col min="11780" max="11780" width="56.7265625" style="14" customWidth="1"/>
    <col min="11781" max="11783" width="8.54296875" style="14" customWidth="1"/>
    <col min="11784" max="12032" width="9.1796875" style="14"/>
    <col min="12033" max="12033" width="8.453125" style="14" customWidth="1"/>
    <col min="12034" max="12034" width="18.7265625" style="14" customWidth="1"/>
    <col min="12035" max="12035" width="15.54296875" style="14" customWidth="1"/>
    <col min="12036" max="12036" width="56.7265625" style="14" customWidth="1"/>
    <col min="12037" max="12039" width="8.54296875" style="14" customWidth="1"/>
    <col min="12040" max="12288" width="9.1796875" style="14"/>
    <col min="12289" max="12289" width="8.453125" style="14" customWidth="1"/>
    <col min="12290" max="12290" width="18.7265625" style="14" customWidth="1"/>
    <col min="12291" max="12291" width="15.54296875" style="14" customWidth="1"/>
    <col min="12292" max="12292" width="56.7265625" style="14" customWidth="1"/>
    <col min="12293" max="12295" width="8.54296875" style="14" customWidth="1"/>
    <col min="12296" max="12544" width="9.1796875" style="14"/>
    <col min="12545" max="12545" width="8.453125" style="14" customWidth="1"/>
    <col min="12546" max="12546" width="18.7265625" style="14" customWidth="1"/>
    <col min="12547" max="12547" width="15.54296875" style="14" customWidth="1"/>
    <col min="12548" max="12548" width="56.7265625" style="14" customWidth="1"/>
    <col min="12549" max="12551" width="8.54296875" style="14" customWidth="1"/>
    <col min="12552" max="12800" width="9.1796875" style="14"/>
    <col min="12801" max="12801" width="8.453125" style="14" customWidth="1"/>
    <col min="12802" max="12802" width="18.7265625" style="14" customWidth="1"/>
    <col min="12803" max="12803" width="15.54296875" style="14" customWidth="1"/>
    <col min="12804" max="12804" width="56.7265625" style="14" customWidth="1"/>
    <col min="12805" max="12807" width="8.54296875" style="14" customWidth="1"/>
    <col min="12808" max="13056" width="9.1796875" style="14"/>
    <col min="13057" max="13057" width="8.453125" style="14" customWidth="1"/>
    <col min="13058" max="13058" width="18.7265625" style="14" customWidth="1"/>
    <col min="13059" max="13059" width="15.54296875" style="14" customWidth="1"/>
    <col min="13060" max="13060" width="56.7265625" style="14" customWidth="1"/>
    <col min="13061" max="13063" width="8.54296875" style="14" customWidth="1"/>
    <col min="13064" max="13312" width="9.1796875" style="14"/>
    <col min="13313" max="13313" width="8.453125" style="14" customWidth="1"/>
    <col min="13314" max="13314" width="18.7265625" style="14" customWidth="1"/>
    <col min="13315" max="13315" width="15.54296875" style="14" customWidth="1"/>
    <col min="13316" max="13316" width="56.7265625" style="14" customWidth="1"/>
    <col min="13317" max="13319" width="8.54296875" style="14" customWidth="1"/>
    <col min="13320" max="13568" width="9.1796875" style="14"/>
    <col min="13569" max="13569" width="8.453125" style="14" customWidth="1"/>
    <col min="13570" max="13570" width="18.7265625" style="14" customWidth="1"/>
    <col min="13571" max="13571" width="15.54296875" style="14" customWidth="1"/>
    <col min="13572" max="13572" width="56.7265625" style="14" customWidth="1"/>
    <col min="13573" max="13575" width="8.54296875" style="14" customWidth="1"/>
    <col min="13576" max="13824" width="9.1796875" style="14"/>
    <col min="13825" max="13825" width="8.453125" style="14" customWidth="1"/>
    <col min="13826" max="13826" width="18.7265625" style="14" customWidth="1"/>
    <col min="13827" max="13827" width="15.54296875" style="14" customWidth="1"/>
    <col min="13828" max="13828" width="56.7265625" style="14" customWidth="1"/>
    <col min="13829" max="13831" width="8.54296875" style="14" customWidth="1"/>
    <col min="13832" max="14080" width="9.1796875" style="14"/>
    <col min="14081" max="14081" width="8.453125" style="14" customWidth="1"/>
    <col min="14082" max="14082" width="18.7265625" style="14" customWidth="1"/>
    <col min="14083" max="14083" width="15.54296875" style="14" customWidth="1"/>
    <col min="14084" max="14084" width="56.7265625" style="14" customWidth="1"/>
    <col min="14085" max="14087" width="8.54296875" style="14" customWidth="1"/>
    <col min="14088" max="14336" width="9.1796875" style="14"/>
    <col min="14337" max="14337" width="8.453125" style="14" customWidth="1"/>
    <col min="14338" max="14338" width="18.7265625" style="14" customWidth="1"/>
    <col min="14339" max="14339" width="15.54296875" style="14" customWidth="1"/>
    <col min="14340" max="14340" width="56.7265625" style="14" customWidth="1"/>
    <col min="14341" max="14343" width="8.54296875" style="14" customWidth="1"/>
    <col min="14344" max="14592" width="9.1796875" style="14"/>
    <col min="14593" max="14593" width="8.453125" style="14" customWidth="1"/>
    <col min="14594" max="14594" width="18.7265625" style="14" customWidth="1"/>
    <col min="14595" max="14595" width="15.54296875" style="14" customWidth="1"/>
    <col min="14596" max="14596" width="56.7265625" style="14" customWidth="1"/>
    <col min="14597" max="14599" width="8.54296875" style="14" customWidth="1"/>
    <col min="14600" max="14848" width="9.1796875" style="14"/>
    <col min="14849" max="14849" width="8.453125" style="14" customWidth="1"/>
    <col min="14850" max="14850" width="18.7265625" style="14" customWidth="1"/>
    <col min="14851" max="14851" width="15.54296875" style="14" customWidth="1"/>
    <col min="14852" max="14852" width="56.7265625" style="14" customWidth="1"/>
    <col min="14853" max="14855" width="8.54296875" style="14" customWidth="1"/>
    <col min="14856" max="15104" width="9.1796875" style="14"/>
    <col min="15105" max="15105" width="8.453125" style="14" customWidth="1"/>
    <col min="15106" max="15106" width="18.7265625" style="14" customWidth="1"/>
    <col min="15107" max="15107" width="15.54296875" style="14" customWidth="1"/>
    <col min="15108" max="15108" width="56.7265625" style="14" customWidth="1"/>
    <col min="15109" max="15111" width="8.54296875" style="14" customWidth="1"/>
    <col min="15112" max="15360" width="9.1796875" style="14"/>
    <col min="15361" max="15361" width="8.453125" style="14" customWidth="1"/>
    <col min="15362" max="15362" width="18.7265625" style="14" customWidth="1"/>
    <col min="15363" max="15363" width="15.54296875" style="14" customWidth="1"/>
    <col min="15364" max="15364" width="56.7265625" style="14" customWidth="1"/>
    <col min="15365" max="15367" width="8.54296875" style="14" customWidth="1"/>
    <col min="15368" max="15616" width="9.1796875" style="14"/>
    <col min="15617" max="15617" width="8.453125" style="14" customWidth="1"/>
    <col min="15618" max="15618" width="18.7265625" style="14" customWidth="1"/>
    <col min="15619" max="15619" width="15.54296875" style="14" customWidth="1"/>
    <col min="15620" max="15620" width="56.7265625" style="14" customWidth="1"/>
    <col min="15621" max="15623" width="8.54296875" style="14" customWidth="1"/>
    <col min="15624" max="15872" width="9.1796875" style="14"/>
    <col min="15873" max="15873" width="8.453125" style="14" customWidth="1"/>
    <col min="15874" max="15874" width="18.7265625" style="14" customWidth="1"/>
    <col min="15875" max="15875" width="15.54296875" style="14" customWidth="1"/>
    <col min="15876" max="15876" width="56.7265625" style="14" customWidth="1"/>
    <col min="15877" max="15879" width="8.54296875" style="14" customWidth="1"/>
    <col min="15880" max="16128" width="9.1796875" style="14"/>
    <col min="16129" max="16129" width="8.453125" style="14" customWidth="1"/>
    <col min="16130" max="16130" width="18.7265625" style="14" customWidth="1"/>
    <col min="16131" max="16131" width="15.54296875" style="14" customWidth="1"/>
    <col min="16132" max="16132" width="56.7265625" style="14" customWidth="1"/>
    <col min="16133" max="16135" width="8.54296875" style="14" customWidth="1"/>
    <col min="16136" max="16384" width="9.1796875" style="14"/>
  </cols>
  <sheetData>
    <row r="2" spans="1:11" ht="15.5">
      <c r="C2" s="365" t="s">
        <v>0</v>
      </c>
      <c r="D2" s="365"/>
      <c r="E2" s="365"/>
      <c r="F2" s="365"/>
      <c r="G2" s="365"/>
      <c r="H2" s="365"/>
    </row>
    <row r="3" spans="1:11" ht="15.5">
      <c r="C3" s="365" t="s">
        <v>1893</v>
      </c>
      <c r="D3" s="365"/>
      <c r="E3" s="365"/>
      <c r="F3" s="365"/>
      <c r="G3" s="365"/>
      <c r="H3" s="365"/>
    </row>
    <row r="4" spans="1:11">
      <c r="C4" s="14" t="s">
        <v>3641</v>
      </c>
      <c r="D4" s="71"/>
      <c r="E4" s="71"/>
      <c r="F4" s="71"/>
      <c r="G4" s="71"/>
      <c r="H4" s="72"/>
      <c r="I4" s="1"/>
      <c r="J4" s="50" t="s">
        <v>1885</v>
      </c>
      <c r="K4" s="51">
        <v>0</v>
      </c>
    </row>
    <row r="5" spans="1:11" ht="15" thickBot="1">
      <c r="C5" s="146" t="s">
        <v>1</v>
      </c>
      <c r="D5" s="71"/>
      <c r="E5" s="71"/>
      <c r="F5" s="82" t="s">
        <v>2011</v>
      </c>
      <c r="G5" s="71"/>
      <c r="H5" s="72"/>
      <c r="I5" s="1"/>
      <c r="J5" s="50" t="s">
        <v>1886</v>
      </c>
      <c r="K5" s="7">
        <f>SUM(K7:K103)</f>
        <v>0</v>
      </c>
    </row>
    <row r="6" spans="1:11" ht="48.5" thickBot="1">
      <c r="A6" s="250" t="s">
        <v>4768</v>
      </c>
      <c r="B6" s="251" t="s">
        <v>712</v>
      </c>
      <c r="C6" s="237" t="s">
        <v>708</v>
      </c>
      <c r="D6" s="147" t="s">
        <v>115</v>
      </c>
      <c r="E6" s="147" t="s">
        <v>709</v>
      </c>
      <c r="F6" s="147" t="s">
        <v>1603</v>
      </c>
      <c r="G6" s="147" t="s">
        <v>710</v>
      </c>
      <c r="H6" s="148" t="s">
        <v>1604</v>
      </c>
      <c r="I6" s="62" t="s">
        <v>1887</v>
      </c>
      <c r="J6" s="63" t="s">
        <v>1888</v>
      </c>
      <c r="K6" s="64" t="s">
        <v>1889</v>
      </c>
    </row>
    <row r="7" spans="1:11" ht="11.25" customHeight="1" thickBot="1">
      <c r="A7" s="230"/>
      <c r="B7" s="135"/>
      <c r="C7" s="360" t="s">
        <v>1906</v>
      </c>
      <c r="D7" s="360"/>
      <c r="E7" s="360"/>
      <c r="F7" s="360"/>
      <c r="G7" s="360"/>
      <c r="H7" s="362"/>
      <c r="I7" s="69"/>
      <c r="J7" s="68"/>
      <c r="K7" s="69"/>
    </row>
    <row r="8" spans="1:11" ht="11.25" customHeight="1">
      <c r="A8" s="230">
        <v>0</v>
      </c>
      <c r="B8" s="135" t="s">
        <v>2950</v>
      </c>
      <c r="C8" s="229" t="s">
        <v>4697</v>
      </c>
      <c r="D8" s="149" t="s">
        <v>4698</v>
      </c>
      <c r="E8" s="150" t="s">
        <v>957</v>
      </c>
      <c r="F8" s="150">
        <v>20</v>
      </c>
      <c r="G8" s="150">
        <v>1</v>
      </c>
      <c r="H8" s="151">
        <v>16.02</v>
      </c>
      <c r="I8" s="69">
        <f>H8*(1-Скидка_3M_RUB)</f>
        <v>16.02</v>
      </c>
      <c r="J8" s="68"/>
      <c r="K8" s="69">
        <f>I8*J8</f>
        <v>0</v>
      </c>
    </row>
    <row r="9" spans="1:11" ht="11.25" customHeight="1">
      <c r="A9" s="230">
        <v>0</v>
      </c>
      <c r="B9" s="135" t="s">
        <v>2950</v>
      </c>
      <c r="C9" s="229" t="s">
        <v>4699</v>
      </c>
      <c r="D9" s="149" t="s">
        <v>4700</v>
      </c>
      <c r="E9" s="150" t="s">
        <v>957</v>
      </c>
      <c r="F9" s="150">
        <v>20</v>
      </c>
      <c r="G9" s="150">
        <v>1</v>
      </c>
      <c r="H9" s="151">
        <v>16.02</v>
      </c>
      <c r="I9" s="69">
        <f t="shared" ref="I9:I16" si="0">H9*(1-Скидка_3M_RUB)</f>
        <v>16.02</v>
      </c>
      <c r="J9" s="68"/>
      <c r="K9" s="69">
        <f>I9*J9</f>
        <v>0</v>
      </c>
    </row>
    <row r="10" spans="1:11" ht="11.25" customHeight="1">
      <c r="A10" s="230">
        <v>0</v>
      </c>
      <c r="B10" s="135" t="s">
        <v>2950</v>
      </c>
      <c r="C10" s="229" t="s">
        <v>4701</v>
      </c>
      <c r="D10" s="149" t="s">
        <v>4702</v>
      </c>
      <c r="E10" s="150" t="s">
        <v>957</v>
      </c>
      <c r="F10" s="150">
        <v>20</v>
      </c>
      <c r="G10" s="150">
        <v>1</v>
      </c>
      <c r="H10" s="151">
        <v>14.423999999999999</v>
      </c>
      <c r="I10" s="69">
        <f t="shared" si="0"/>
        <v>14.423999999999999</v>
      </c>
      <c r="J10" s="68"/>
      <c r="K10" s="69">
        <f t="shared" ref="K10:K73" si="1">I10*J10</f>
        <v>0</v>
      </c>
    </row>
    <row r="11" spans="1:11" ht="11.25" customHeight="1">
      <c r="A11" s="230">
        <v>0</v>
      </c>
      <c r="B11" s="135" t="s">
        <v>2950</v>
      </c>
      <c r="C11" s="229" t="s">
        <v>4703</v>
      </c>
      <c r="D11" s="149" t="s">
        <v>4704</v>
      </c>
      <c r="E11" s="150" t="s">
        <v>957</v>
      </c>
      <c r="F11" s="150">
        <v>20</v>
      </c>
      <c r="G11" s="150">
        <v>1</v>
      </c>
      <c r="H11" s="151">
        <v>14.423999999999999</v>
      </c>
      <c r="I11" s="69">
        <f t="shared" si="0"/>
        <v>14.423999999999999</v>
      </c>
      <c r="J11" s="68"/>
      <c r="K11" s="69">
        <f t="shared" si="1"/>
        <v>0</v>
      </c>
    </row>
    <row r="12" spans="1:11" ht="11.25" customHeight="1">
      <c r="A12" s="230">
        <v>0</v>
      </c>
      <c r="B12" s="135" t="s">
        <v>2950</v>
      </c>
      <c r="C12" s="229" t="s">
        <v>4705</v>
      </c>
      <c r="D12" s="149" t="s">
        <v>4706</v>
      </c>
      <c r="E12" s="150" t="s">
        <v>957</v>
      </c>
      <c r="F12" s="150">
        <v>20</v>
      </c>
      <c r="G12" s="150">
        <v>1</v>
      </c>
      <c r="H12" s="151">
        <v>16.020600000000002</v>
      </c>
      <c r="I12" s="69">
        <f t="shared" si="0"/>
        <v>16.020600000000002</v>
      </c>
      <c r="J12" s="68"/>
      <c r="K12" s="69">
        <f t="shared" si="1"/>
        <v>0</v>
      </c>
    </row>
    <row r="13" spans="1:11" ht="11.25" customHeight="1">
      <c r="A13" s="230">
        <v>0</v>
      </c>
      <c r="B13" s="135" t="s">
        <v>2950</v>
      </c>
      <c r="C13" s="229" t="s">
        <v>1907</v>
      </c>
      <c r="D13" s="149" t="s">
        <v>1908</v>
      </c>
      <c r="E13" s="150" t="s">
        <v>957</v>
      </c>
      <c r="F13" s="150">
        <v>10</v>
      </c>
      <c r="G13" s="150">
        <v>1</v>
      </c>
      <c r="H13" s="151">
        <v>39.683999999999997</v>
      </c>
      <c r="I13" s="69">
        <f t="shared" si="0"/>
        <v>39.683999999999997</v>
      </c>
      <c r="J13" s="68"/>
      <c r="K13" s="69">
        <f>I13*J13</f>
        <v>0</v>
      </c>
    </row>
    <row r="14" spans="1:11" ht="11.25" customHeight="1">
      <c r="A14" s="230">
        <v>0</v>
      </c>
      <c r="B14" s="135" t="s">
        <v>2950</v>
      </c>
      <c r="C14" s="229" t="s">
        <v>1909</v>
      </c>
      <c r="D14" s="149" t="s">
        <v>1910</v>
      </c>
      <c r="E14" s="150" t="s">
        <v>957</v>
      </c>
      <c r="F14" s="150">
        <v>10</v>
      </c>
      <c r="G14" s="150">
        <v>1</v>
      </c>
      <c r="H14" s="151">
        <v>39.683999999999997</v>
      </c>
      <c r="I14" s="69">
        <f t="shared" si="0"/>
        <v>39.683999999999997</v>
      </c>
      <c r="J14" s="68"/>
      <c r="K14" s="69">
        <f t="shared" si="1"/>
        <v>0</v>
      </c>
    </row>
    <row r="15" spans="1:11" ht="11.25" customHeight="1">
      <c r="A15" s="230">
        <v>0</v>
      </c>
      <c r="B15" s="135" t="s">
        <v>2950</v>
      </c>
      <c r="C15" s="229" t="s">
        <v>1911</v>
      </c>
      <c r="D15" s="149" t="s">
        <v>1912</v>
      </c>
      <c r="E15" s="150" t="s">
        <v>957</v>
      </c>
      <c r="F15" s="150">
        <v>10</v>
      </c>
      <c r="G15" s="150">
        <v>1</v>
      </c>
      <c r="H15" s="151">
        <v>39.683999999999997</v>
      </c>
      <c r="I15" s="69">
        <f t="shared" si="0"/>
        <v>39.683999999999997</v>
      </c>
      <c r="J15" s="68"/>
      <c r="K15" s="69">
        <f t="shared" si="1"/>
        <v>0</v>
      </c>
    </row>
    <row r="16" spans="1:11" ht="11.25" customHeight="1" thickBot="1">
      <c r="A16" s="230">
        <v>0</v>
      </c>
      <c r="B16" s="135" t="s">
        <v>2950</v>
      </c>
      <c r="C16" s="229" t="s">
        <v>1913</v>
      </c>
      <c r="D16" s="149" t="s">
        <v>1914</v>
      </c>
      <c r="E16" s="150" t="s">
        <v>957</v>
      </c>
      <c r="F16" s="150">
        <v>10</v>
      </c>
      <c r="G16" s="150">
        <v>1</v>
      </c>
      <c r="H16" s="151">
        <v>39.683999999999997</v>
      </c>
      <c r="I16" s="69">
        <f t="shared" si="0"/>
        <v>39.683999999999997</v>
      </c>
      <c r="J16" s="68"/>
      <c r="K16" s="69">
        <f t="shared" si="1"/>
        <v>0</v>
      </c>
    </row>
    <row r="17" spans="1:11" ht="11.25" customHeight="1" thickBot="1">
      <c r="A17" s="230"/>
      <c r="B17" s="135"/>
      <c r="C17" s="360" t="s">
        <v>1606</v>
      </c>
      <c r="D17" s="360"/>
      <c r="E17" s="360"/>
      <c r="F17" s="360"/>
      <c r="G17" s="360"/>
      <c r="H17" s="362"/>
      <c r="I17" s="69"/>
      <c r="J17" s="68"/>
      <c r="K17" s="69"/>
    </row>
    <row r="18" spans="1:11" ht="11.25" customHeight="1" thickBot="1">
      <c r="A18" s="230"/>
      <c r="B18" s="135"/>
      <c r="C18" s="360" t="s">
        <v>1607</v>
      </c>
      <c r="D18" s="360"/>
      <c r="E18" s="360"/>
      <c r="F18" s="360"/>
      <c r="G18" s="360"/>
      <c r="H18" s="362"/>
      <c r="I18" s="69"/>
      <c r="J18" s="68"/>
      <c r="K18" s="69"/>
    </row>
    <row r="19" spans="1:11" ht="11.25" customHeight="1">
      <c r="A19" s="230"/>
      <c r="B19" s="135"/>
      <c r="D19" s="149"/>
      <c r="E19" s="150"/>
      <c r="F19" s="150"/>
      <c r="G19" s="150"/>
      <c r="H19" s="151"/>
      <c r="I19" s="69"/>
      <c r="J19" s="68"/>
      <c r="K19" s="69"/>
    </row>
    <row r="20" spans="1:11" ht="11.25" customHeight="1">
      <c r="A20" s="230">
        <v>0</v>
      </c>
      <c r="B20" s="135" t="s">
        <v>1605</v>
      </c>
      <c r="C20" s="229">
        <v>9101</v>
      </c>
      <c r="D20" s="149" t="s">
        <v>1915</v>
      </c>
      <c r="E20" s="150" t="s">
        <v>768</v>
      </c>
      <c r="F20" s="150">
        <v>1000</v>
      </c>
      <c r="G20" s="150">
        <v>1</v>
      </c>
      <c r="H20" s="151">
        <v>0.38400000000000001</v>
      </c>
      <c r="I20" s="69">
        <f t="shared" ref="I20:I30" si="2">H20*(1-Скидка_3M_RUB)</f>
        <v>0.38400000000000001</v>
      </c>
      <c r="J20" s="68"/>
      <c r="K20" s="69">
        <f t="shared" si="1"/>
        <v>0</v>
      </c>
    </row>
    <row r="21" spans="1:11" ht="11.25" customHeight="1">
      <c r="A21" s="230">
        <v>0</v>
      </c>
      <c r="B21" s="135" t="s">
        <v>1605</v>
      </c>
      <c r="C21" s="229" t="s">
        <v>3775</v>
      </c>
      <c r="D21" s="149" t="s">
        <v>4769</v>
      </c>
      <c r="E21" s="150" t="s">
        <v>768</v>
      </c>
      <c r="F21" s="150">
        <v>1000</v>
      </c>
      <c r="G21" s="150">
        <v>1</v>
      </c>
      <c r="H21" s="151">
        <v>0.55200000000000005</v>
      </c>
      <c r="I21" s="69">
        <f t="shared" si="2"/>
        <v>0.55200000000000005</v>
      </c>
      <c r="J21" s="68"/>
      <c r="K21" s="69">
        <f t="shared" si="1"/>
        <v>0</v>
      </c>
    </row>
    <row r="22" spans="1:11" ht="11.25" customHeight="1">
      <c r="A22" s="230">
        <v>0</v>
      </c>
      <c r="B22" s="135" t="s">
        <v>1605</v>
      </c>
      <c r="C22" s="229">
        <v>8101</v>
      </c>
      <c r="D22" s="149" t="s">
        <v>1916</v>
      </c>
      <c r="E22" s="150" t="s">
        <v>768</v>
      </c>
      <c r="F22" s="150">
        <v>720</v>
      </c>
      <c r="G22" s="150">
        <v>1</v>
      </c>
      <c r="H22" s="151">
        <v>0.46800000000000003</v>
      </c>
      <c r="I22" s="69">
        <f t="shared" si="2"/>
        <v>0.46800000000000003</v>
      </c>
      <c r="J22" s="68"/>
      <c r="K22" s="69">
        <f t="shared" si="1"/>
        <v>0</v>
      </c>
    </row>
    <row r="23" spans="1:11" ht="11.25" customHeight="1">
      <c r="A23" s="230">
        <v>0</v>
      </c>
      <c r="B23" s="135" t="s">
        <v>1605</v>
      </c>
      <c r="C23" s="229">
        <v>8102</v>
      </c>
      <c r="D23" s="149" t="s">
        <v>1917</v>
      </c>
      <c r="E23" s="150" t="s">
        <v>768</v>
      </c>
      <c r="F23" s="150">
        <v>720</v>
      </c>
      <c r="G23" s="150">
        <v>1</v>
      </c>
      <c r="H23" s="151">
        <v>0.64800000000000002</v>
      </c>
      <c r="I23" s="69">
        <f t="shared" si="2"/>
        <v>0.64800000000000002</v>
      </c>
      <c r="J23" s="68"/>
      <c r="K23" s="69">
        <f t="shared" si="1"/>
        <v>0</v>
      </c>
    </row>
    <row r="24" spans="1:11" ht="11.25" customHeight="1">
      <c r="A24" s="230">
        <v>0</v>
      </c>
      <c r="B24" s="135" t="s">
        <v>1605</v>
      </c>
      <c r="C24" s="229">
        <v>8112</v>
      </c>
      <c r="D24" s="149" t="s">
        <v>1918</v>
      </c>
      <c r="E24" s="150" t="s">
        <v>768</v>
      </c>
      <c r="F24" s="150">
        <v>240</v>
      </c>
      <c r="G24" s="150">
        <v>1</v>
      </c>
      <c r="H24" s="151">
        <v>1.056</v>
      </c>
      <c r="I24" s="69">
        <f t="shared" si="2"/>
        <v>1.056</v>
      </c>
      <c r="J24" s="68"/>
      <c r="K24" s="69">
        <f t="shared" si="1"/>
        <v>0</v>
      </c>
    </row>
    <row r="25" spans="1:11" ht="11.25" customHeight="1">
      <c r="A25" s="230">
        <v>0</v>
      </c>
      <c r="B25" s="135" t="s">
        <v>1605</v>
      </c>
      <c r="C25" s="229">
        <v>8122</v>
      </c>
      <c r="D25" s="149" t="s">
        <v>1919</v>
      </c>
      <c r="E25" s="150" t="s">
        <v>768</v>
      </c>
      <c r="F25" s="150">
        <v>240</v>
      </c>
      <c r="G25" s="150">
        <v>1</v>
      </c>
      <c r="H25" s="151">
        <v>1.1759999999999999</v>
      </c>
      <c r="I25" s="69">
        <f t="shared" si="2"/>
        <v>1.1759999999999999</v>
      </c>
      <c r="J25" s="68"/>
      <c r="K25" s="69">
        <f t="shared" si="1"/>
        <v>0</v>
      </c>
    </row>
    <row r="26" spans="1:11" ht="11.25" customHeight="1">
      <c r="A26" s="230">
        <v>0</v>
      </c>
      <c r="B26" s="135" t="s">
        <v>1605</v>
      </c>
      <c r="C26" s="229">
        <v>8710</v>
      </c>
      <c r="D26" s="149" t="s">
        <v>1920</v>
      </c>
      <c r="E26" s="150" t="s">
        <v>768</v>
      </c>
      <c r="F26" s="150">
        <v>240</v>
      </c>
      <c r="G26" s="150">
        <v>1</v>
      </c>
      <c r="H26" s="151">
        <v>2.2200000000000002</v>
      </c>
      <c r="I26" s="69">
        <f t="shared" si="2"/>
        <v>2.2200000000000002</v>
      </c>
      <c r="J26" s="68"/>
      <c r="K26" s="69">
        <f t="shared" si="1"/>
        <v>0</v>
      </c>
    </row>
    <row r="27" spans="1:11" ht="11.25" customHeight="1">
      <c r="A27" s="230">
        <v>0</v>
      </c>
      <c r="B27" s="135" t="s">
        <v>1605</v>
      </c>
      <c r="C27" s="229">
        <v>9310</v>
      </c>
      <c r="D27" s="149" t="s">
        <v>1921</v>
      </c>
      <c r="E27" s="150" t="s">
        <v>768</v>
      </c>
      <c r="F27" s="150">
        <v>240</v>
      </c>
      <c r="G27" s="150">
        <v>1</v>
      </c>
      <c r="H27" s="151">
        <v>1.8</v>
      </c>
      <c r="I27" s="69">
        <f t="shared" si="2"/>
        <v>1.8</v>
      </c>
      <c r="J27" s="68"/>
      <c r="K27" s="69">
        <f t="shared" si="1"/>
        <v>0</v>
      </c>
    </row>
    <row r="28" spans="1:11" ht="11.25" customHeight="1">
      <c r="A28" s="230">
        <v>0</v>
      </c>
      <c r="B28" s="135" t="s">
        <v>1605</v>
      </c>
      <c r="C28" s="229">
        <v>9312</v>
      </c>
      <c r="D28" s="149" t="s">
        <v>1922</v>
      </c>
      <c r="E28" s="150" t="s">
        <v>768</v>
      </c>
      <c r="F28" s="150">
        <v>120</v>
      </c>
      <c r="G28" s="150">
        <v>1</v>
      </c>
      <c r="H28" s="151">
        <v>3.0960000000000001</v>
      </c>
      <c r="I28" s="69">
        <f t="shared" si="2"/>
        <v>3.0960000000000001</v>
      </c>
      <c r="J28" s="68"/>
      <c r="K28" s="69">
        <f t="shared" si="1"/>
        <v>0</v>
      </c>
    </row>
    <row r="29" spans="1:11" ht="11.25" customHeight="1">
      <c r="A29" s="230">
        <v>0</v>
      </c>
      <c r="B29" s="135" t="s">
        <v>1605</v>
      </c>
      <c r="C29" s="229">
        <v>9320</v>
      </c>
      <c r="D29" s="149" t="s">
        <v>1923</v>
      </c>
      <c r="E29" s="150" t="s">
        <v>768</v>
      </c>
      <c r="F29" s="150">
        <v>440</v>
      </c>
      <c r="G29" s="150">
        <v>1</v>
      </c>
      <c r="H29" s="151">
        <v>2.5920000000000001</v>
      </c>
      <c r="I29" s="69">
        <f t="shared" si="2"/>
        <v>2.5920000000000001</v>
      </c>
      <c r="J29" s="68"/>
      <c r="K29" s="69">
        <f t="shared" si="1"/>
        <v>0</v>
      </c>
    </row>
    <row r="30" spans="1:11" ht="11.25" customHeight="1">
      <c r="A30" s="230">
        <v>0</v>
      </c>
      <c r="B30" s="135" t="s">
        <v>1605</v>
      </c>
      <c r="C30" s="229">
        <v>9322</v>
      </c>
      <c r="D30" s="149" t="s">
        <v>1924</v>
      </c>
      <c r="E30" s="150" t="s">
        <v>768</v>
      </c>
      <c r="F30" s="150">
        <v>120</v>
      </c>
      <c r="G30" s="150">
        <v>1</v>
      </c>
      <c r="H30" s="151">
        <v>3.78</v>
      </c>
      <c r="I30" s="69">
        <f t="shared" si="2"/>
        <v>3.78</v>
      </c>
      <c r="J30" s="68"/>
      <c r="K30" s="69">
        <f t="shared" si="1"/>
        <v>0</v>
      </c>
    </row>
    <row r="31" spans="1:11" ht="11.25" customHeight="1">
      <c r="A31" s="230">
        <v>0</v>
      </c>
      <c r="B31" s="135" t="s">
        <v>1605</v>
      </c>
      <c r="C31" s="229">
        <v>9332</v>
      </c>
      <c r="D31" s="149" t="s">
        <v>1925</v>
      </c>
      <c r="E31" s="150" t="s">
        <v>768</v>
      </c>
      <c r="F31" s="150">
        <v>120</v>
      </c>
      <c r="G31" s="150">
        <v>1</v>
      </c>
      <c r="H31" s="151">
        <v>6.6959999999999997</v>
      </c>
      <c r="I31" s="69">
        <f>H31*(1-Скидка_3M_RUB)</f>
        <v>6.6959999999999997</v>
      </c>
      <c r="J31" s="68"/>
      <c r="K31" s="69">
        <f t="shared" si="1"/>
        <v>0</v>
      </c>
    </row>
    <row r="32" spans="1:11" ht="11.25" customHeight="1">
      <c r="A32" s="230">
        <v>0</v>
      </c>
      <c r="B32" s="135" t="s">
        <v>1605</v>
      </c>
      <c r="C32" s="229" t="s">
        <v>1926</v>
      </c>
      <c r="D32" s="149" t="s">
        <v>1927</v>
      </c>
      <c r="E32" s="150" t="s">
        <v>768</v>
      </c>
      <c r="F32" s="150">
        <v>80</v>
      </c>
      <c r="G32" s="150">
        <v>1</v>
      </c>
      <c r="H32" s="151">
        <v>7.1520000000000001</v>
      </c>
      <c r="I32" s="69">
        <f>H32*(1-Скидка_3M_RUB)</f>
        <v>7.1520000000000001</v>
      </c>
      <c r="J32" s="68"/>
      <c r="K32" s="69">
        <f t="shared" si="1"/>
        <v>0</v>
      </c>
    </row>
    <row r="33" spans="1:11" ht="11.25" customHeight="1">
      <c r="A33" s="230">
        <v>0</v>
      </c>
      <c r="B33" s="135" t="s">
        <v>1605</v>
      </c>
      <c r="C33" s="229">
        <v>9914</v>
      </c>
      <c r="D33" s="149" t="s">
        <v>1928</v>
      </c>
      <c r="E33" s="150" t="s">
        <v>768</v>
      </c>
      <c r="F33" s="150">
        <v>100</v>
      </c>
      <c r="G33" s="150">
        <v>1</v>
      </c>
      <c r="H33" s="151">
        <v>5.3040000000000003</v>
      </c>
      <c r="I33" s="69">
        <f>H33*(1-Скидка_3M_RUB)</f>
        <v>5.3040000000000003</v>
      </c>
      <c r="J33" s="68"/>
      <c r="K33" s="69">
        <f t="shared" si="1"/>
        <v>0</v>
      </c>
    </row>
    <row r="34" spans="1:11" ht="11.25" customHeight="1">
      <c r="A34" s="230">
        <v>0</v>
      </c>
      <c r="B34" s="135" t="s">
        <v>1605</v>
      </c>
      <c r="C34" s="229">
        <v>9926</v>
      </c>
      <c r="D34" s="149" t="s">
        <v>1929</v>
      </c>
      <c r="E34" s="150" t="s">
        <v>768</v>
      </c>
      <c r="F34" s="150">
        <v>100</v>
      </c>
      <c r="G34" s="150">
        <v>1</v>
      </c>
      <c r="H34" s="151">
        <v>6.5760000000000005</v>
      </c>
      <c r="I34" s="69">
        <f>H34*(1-Скидка_3M_RUB)</f>
        <v>6.5760000000000005</v>
      </c>
      <c r="J34" s="68"/>
      <c r="K34" s="69">
        <f t="shared" si="1"/>
        <v>0</v>
      </c>
    </row>
    <row r="35" spans="1:11" ht="11.25" customHeight="1" thickBot="1">
      <c r="A35" s="230">
        <v>0</v>
      </c>
      <c r="B35" s="135" t="s">
        <v>1605</v>
      </c>
      <c r="C35" s="229" t="s">
        <v>1930</v>
      </c>
      <c r="D35" s="149" t="s">
        <v>1931</v>
      </c>
      <c r="E35" s="150" t="s">
        <v>768</v>
      </c>
      <c r="F35" s="150">
        <v>1</v>
      </c>
      <c r="G35" s="150">
        <v>1</v>
      </c>
      <c r="H35" s="151">
        <v>320.64</v>
      </c>
      <c r="I35" s="69">
        <f>H35*(1-Скидка_3M_RUB)</f>
        <v>320.64</v>
      </c>
      <c r="J35" s="68"/>
      <c r="K35" s="69">
        <f t="shared" si="1"/>
        <v>0</v>
      </c>
    </row>
    <row r="36" spans="1:11" ht="11.25" customHeight="1" thickBot="1">
      <c r="A36" s="230"/>
      <c r="B36" s="135"/>
      <c r="C36" s="360" t="s">
        <v>1932</v>
      </c>
      <c r="D36" s="360"/>
      <c r="E36" s="360"/>
      <c r="F36" s="360"/>
      <c r="G36" s="360"/>
      <c r="H36" s="362"/>
      <c r="I36" s="69"/>
      <c r="J36" s="68"/>
      <c r="K36" s="69"/>
    </row>
    <row r="37" spans="1:11" ht="11.25" customHeight="1">
      <c r="A37" s="230">
        <v>0</v>
      </c>
      <c r="B37" s="135" t="s">
        <v>1605</v>
      </c>
      <c r="C37" s="229">
        <v>7501</v>
      </c>
      <c r="D37" s="149" t="s">
        <v>1933</v>
      </c>
      <c r="E37" s="150" t="s">
        <v>768</v>
      </c>
      <c r="F37" s="150">
        <v>10</v>
      </c>
      <c r="G37" s="150">
        <v>1</v>
      </c>
      <c r="H37" s="151">
        <v>34.704000000000008</v>
      </c>
      <c r="I37" s="69">
        <f>H37*(1-Скидка_3M_RUB)</f>
        <v>34.704000000000008</v>
      </c>
      <c r="J37" s="68"/>
      <c r="K37" s="69">
        <f t="shared" si="1"/>
        <v>0</v>
      </c>
    </row>
    <row r="38" spans="1:11" ht="11.25" customHeight="1">
      <c r="A38" s="230">
        <v>0</v>
      </c>
      <c r="B38" s="135" t="s">
        <v>1605</v>
      </c>
      <c r="C38" s="229">
        <v>7502</v>
      </c>
      <c r="D38" s="149" t="s">
        <v>1934</v>
      </c>
      <c r="E38" s="150" t="s">
        <v>768</v>
      </c>
      <c r="F38" s="150">
        <v>10</v>
      </c>
      <c r="G38" s="150">
        <v>1</v>
      </c>
      <c r="H38" s="151">
        <v>34.704000000000008</v>
      </c>
      <c r="I38" s="69">
        <f>H38*(1-Скидка_3M_RUB)</f>
        <v>34.704000000000008</v>
      </c>
      <c r="J38" s="68"/>
      <c r="K38" s="69">
        <f t="shared" si="1"/>
        <v>0</v>
      </c>
    </row>
    <row r="39" spans="1:11" ht="11.25" customHeight="1" thickBot="1">
      <c r="A39" s="230">
        <v>0</v>
      </c>
      <c r="B39" s="135" t="s">
        <v>1605</v>
      </c>
      <c r="C39" s="229">
        <v>7503</v>
      </c>
      <c r="D39" s="149" t="s">
        <v>1935</v>
      </c>
      <c r="E39" s="150" t="s">
        <v>768</v>
      </c>
      <c r="F39" s="150">
        <v>10</v>
      </c>
      <c r="G39" s="150">
        <v>1</v>
      </c>
      <c r="H39" s="151">
        <v>34.704000000000008</v>
      </c>
      <c r="I39" s="69">
        <f>H39*(1-Скидка_3M_RUB)</f>
        <v>34.704000000000008</v>
      </c>
      <c r="J39" s="68"/>
      <c r="K39" s="69">
        <f t="shared" si="1"/>
        <v>0</v>
      </c>
    </row>
    <row r="40" spans="1:11" ht="11.25" customHeight="1" thickBot="1">
      <c r="A40" s="230"/>
      <c r="B40" s="135"/>
      <c r="C40" s="360" t="s">
        <v>1936</v>
      </c>
      <c r="D40" s="360"/>
      <c r="E40" s="360"/>
      <c r="F40" s="360"/>
      <c r="G40" s="360"/>
      <c r="H40" s="362"/>
      <c r="I40" s="69"/>
      <c r="J40" s="68"/>
      <c r="K40" s="69"/>
    </row>
    <row r="41" spans="1:11" ht="11.25" customHeight="1">
      <c r="A41" s="230">
        <v>0</v>
      </c>
      <c r="B41" s="135" t="s">
        <v>1605</v>
      </c>
      <c r="C41" s="229">
        <v>6100</v>
      </c>
      <c r="D41" s="149" t="s">
        <v>1933</v>
      </c>
      <c r="E41" s="150" t="s">
        <v>768</v>
      </c>
      <c r="F41" s="150">
        <v>1</v>
      </c>
      <c r="G41" s="150">
        <v>8</v>
      </c>
      <c r="H41" s="151">
        <v>18.036000000000001</v>
      </c>
      <c r="I41" s="69">
        <f>H41*(1-Скидка_3M_RUB)</f>
        <v>18.036000000000001</v>
      </c>
      <c r="J41" s="68"/>
      <c r="K41" s="69">
        <f t="shared" si="1"/>
        <v>0</v>
      </c>
    </row>
    <row r="42" spans="1:11" ht="11.25" customHeight="1">
      <c r="A42" s="230">
        <v>0</v>
      </c>
      <c r="B42" s="135" t="s">
        <v>1605</v>
      </c>
      <c r="C42" s="229">
        <v>6200</v>
      </c>
      <c r="D42" s="149" t="s">
        <v>1934</v>
      </c>
      <c r="E42" s="150" t="s">
        <v>768</v>
      </c>
      <c r="F42" s="150">
        <v>1</v>
      </c>
      <c r="G42" s="150">
        <v>8</v>
      </c>
      <c r="H42" s="151">
        <v>18.036000000000001</v>
      </c>
      <c r="I42" s="69">
        <f>H42*(1-Скидка_3M_RUB)</f>
        <v>18.036000000000001</v>
      </c>
      <c r="J42" s="68"/>
      <c r="K42" s="69">
        <f t="shared" si="1"/>
        <v>0</v>
      </c>
    </row>
    <row r="43" spans="1:11" ht="11.25" customHeight="1" thickBot="1">
      <c r="A43" s="230">
        <v>0</v>
      </c>
      <c r="B43" s="135" t="s">
        <v>1605</v>
      </c>
      <c r="C43" s="229">
        <v>6300</v>
      </c>
      <c r="D43" s="149" t="s">
        <v>1935</v>
      </c>
      <c r="E43" s="150" t="s">
        <v>768</v>
      </c>
      <c r="F43" s="150">
        <v>1</v>
      </c>
      <c r="G43" s="150">
        <v>8</v>
      </c>
      <c r="H43" s="151">
        <v>18.036000000000001</v>
      </c>
      <c r="I43" s="69">
        <f>H43*(1-Скидка_3M_RUB)</f>
        <v>18.036000000000001</v>
      </c>
      <c r="J43" s="68"/>
      <c r="K43" s="69">
        <f t="shared" si="1"/>
        <v>0</v>
      </c>
    </row>
    <row r="44" spans="1:11" ht="11.25" customHeight="1" thickBot="1">
      <c r="A44" s="230"/>
      <c r="B44" s="135"/>
      <c r="C44" s="360" t="s">
        <v>1937</v>
      </c>
      <c r="D44" s="360"/>
      <c r="E44" s="360"/>
      <c r="F44" s="360"/>
      <c r="G44" s="360"/>
      <c r="H44" s="362"/>
      <c r="I44" s="69"/>
      <c r="J44" s="68"/>
      <c r="K44" s="69"/>
    </row>
    <row r="45" spans="1:11" ht="11.25" customHeight="1">
      <c r="A45" s="230">
        <v>0</v>
      </c>
      <c r="B45" s="135" t="s">
        <v>1605</v>
      </c>
      <c r="C45" s="229">
        <v>6700</v>
      </c>
      <c r="D45" s="149" t="s">
        <v>1933</v>
      </c>
      <c r="E45" s="150" t="s">
        <v>768</v>
      </c>
      <c r="F45" s="150">
        <v>4</v>
      </c>
      <c r="G45" s="150">
        <v>1</v>
      </c>
      <c r="H45" s="151">
        <v>144.18</v>
      </c>
      <c r="I45" s="69">
        <f>H45*(1-Скидка_3M_RUB)</f>
        <v>144.18</v>
      </c>
      <c r="J45" s="68"/>
      <c r="K45" s="69">
        <f t="shared" si="1"/>
        <v>0</v>
      </c>
    </row>
    <row r="46" spans="1:11" ht="11.25" customHeight="1">
      <c r="A46" s="230">
        <v>0</v>
      </c>
      <c r="B46" s="135" t="s">
        <v>1605</v>
      </c>
      <c r="C46" s="229">
        <v>6800</v>
      </c>
      <c r="D46" s="149" t="s">
        <v>1934</v>
      </c>
      <c r="E46" s="150" t="s">
        <v>768</v>
      </c>
      <c r="F46" s="150">
        <v>4</v>
      </c>
      <c r="G46" s="150">
        <v>1</v>
      </c>
      <c r="H46" s="151">
        <v>144.18</v>
      </c>
      <c r="I46" s="69">
        <f>H46*(1-Скидка_3M_RUB)</f>
        <v>144.18</v>
      </c>
      <c r="J46" s="68"/>
      <c r="K46" s="69">
        <f t="shared" si="1"/>
        <v>0</v>
      </c>
    </row>
    <row r="47" spans="1:11" ht="11.25" customHeight="1">
      <c r="A47" s="230">
        <v>0</v>
      </c>
      <c r="B47" s="135" t="s">
        <v>1605</v>
      </c>
      <c r="C47" s="229">
        <v>6900</v>
      </c>
      <c r="D47" s="149" t="s">
        <v>1935</v>
      </c>
      <c r="E47" s="150" t="s">
        <v>768</v>
      </c>
      <c r="F47" s="150">
        <v>4</v>
      </c>
      <c r="G47" s="150">
        <v>1</v>
      </c>
      <c r="H47" s="151">
        <v>144.18</v>
      </c>
      <c r="I47" s="69">
        <f>H47*(1-Скидка_3M_RUB)</f>
        <v>144.18</v>
      </c>
      <c r="J47" s="68"/>
      <c r="K47" s="69">
        <f t="shared" si="1"/>
        <v>0</v>
      </c>
    </row>
    <row r="48" spans="1:11" ht="11.25" customHeight="1" thickBot="1">
      <c r="A48" s="230">
        <v>0</v>
      </c>
      <c r="B48" s="135" t="s">
        <v>1605</v>
      </c>
      <c r="C48" s="229">
        <v>6885</v>
      </c>
      <c r="D48" s="149" t="s">
        <v>1938</v>
      </c>
      <c r="E48" s="150" t="s">
        <v>768</v>
      </c>
      <c r="F48" s="150">
        <v>100</v>
      </c>
      <c r="G48" s="150">
        <v>1</v>
      </c>
      <c r="H48" s="151">
        <v>1.224</v>
      </c>
      <c r="I48" s="69">
        <f>H48*(1-Скидка_3M_RUB)</f>
        <v>1.224</v>
      </c>
      <c r="J48" s="68"/>
      <c r="K48" s="69">
        <f t="shared" si="1"/>
        <v>0</v>
      </c>
    </row>
    <row r="49" spans="1:11" ht="11.25" customHeight="1" thickBot="1">
      <c r="A49" s="230"/>
      <c r="B49" s="135"/>
      <c r="C49" s="360" t="s">
        <v>1939</v>
      </c>
      <c r="D49" s="360"/>
      <c r="E49" s="360"/>
      <c r="F49" s="360"/>
      <c r="G49" s="360"/>
      <c r="H49" s="362"/>
      <c r="I49" s="69"/>
      <c r="J49" s="68"/>
      <c r="K49" s="69"/>
    </row>
    <row r="50" spans="1:11" ht="11.25" customHeight="1">
      <c r="A50" s="230">
        <v>0</v>
      </c>
      <c r="B50" s="135" t="s">
        <v>1605</v>
      </c>
      <c r="C50" s="229" t="s">
        <v>1940</v>
      </c>
      <c r="D50" s="149" t="s">
        <v>1941</v>
      </c>
      <c r="E50" s="150" t="s">
        <v>768</v>
      </c>
      <c r="F50" s="150">
        <v>80</v>
      </c>
      <c r="G50" s="150">
        <v>1</v>
      </c>
      <c r="H50" s="151">
        <v>6.2760000000000007</v>
      </c>
      <c r="I50" s="69">
        <f t="shared" ref="I50:I57" si="3">H50*(1-Скидка_3M_RUB)</f>
        <v>6.2760000000000007</v>
      </c>
      <c r="J50" s="68"/>
      <c r="K50" s="69">
        <f t="shared" si="1"/>
        <v>0</v>
      </c>
    </row>
    <row r="51" spans="1:11" ht="11.25" customHeight="1">
      <c r="A51" s="230">
        <v>0</v>
      </c>
      <c r="B51" s="135" t="s">
        <v>1605</v>
      </c>
      <c r="C51" s="229" t="s">
        <v>1942</v>
      </c>
      <c r="D51" s="149" t="s">
        <v>1943</v>
      </c>
      <c r="E51" s="150" t="s">
        <v>768</v>
      </c>
      <c r="F51" s="150">
        <v>64</v>
      </c>
      <c r="G51" s="150">
        <v>1</v>
      </c>
      <c r="H51" s="151">
        <v>6.54</v>
      </c>
      <c r="I51" s="69">
        <f t="shared" si="3"/>
        <v>6.54</v>
      </c>
      <c r="J51" s="68"/>
      <c r="K51" s="69">
        <f t="shared" si="1"/>
        <v>0</v>
      </c>
    </row>
    <row r="52" spans="1:11" ht="11.25" customHeight="1">
      <c r="A52" s="230">
        <v>0</v>
      </c>
      <c r="B52" s="135" t="s">
        <v>1605</v>
      </c>
      <c r="C52" s="229">
        <v>6055</v>
      </c>
      <c r="D52" s="149" t="s">
        <v>1944</v>
      </c>
      <c r="E52" s="150" t="s">
        <v>768</v>
      </c>
      <c r="F52" s="150">
        <v>64</v>
      </c>
      <c r="G52" s="150">
        <v>1</v>
      </c>
      <c r="H52" s="151">
        <v>7.6440000000000001</v>
      </c>
      <c r="I52" s="69">
        <f t="shared" si="3"/>
        <v>7.6440000000000001</v>
      </c>
      <c r="J52" s="68"/>
      <c r="K52" s="69">
        <f t="shared" si="1"/>
        <v>0</v>
      </c>
    </row>
    <row r="53" spans="1:11" ht="11.25" customHeight="1">
      <c r="A53" s="230">
        <v>0</v>
      </c>
      <c r="B53" s="135" t="s">
        <v>1605</v>
      </c>
      <c r="C53" s="229" t="s">
        <v>1945</v>
      </c>
      <c r="D53" s="149" t="s">
        <v>1946</v>
      </c>
      <c r="E53" s="150" t="s">
        <v>768</v>
      </c>
      <c r="F53" s="150">
        <v>64</v>
      </c>
      <c r="G53" s="150">
        <v>1</v>
      </c>
      <c r="H53" s="151">
        <v>9.3000000000000007</v>
      </c>
      <c r="I53" s="69">
        <f t="shared" si="3"/>
        <v>9.3000000000000007</v>
      </c>
      <c r="J53" s="68"/>
      <c r="K53" s="69">
        <f t="shared" si="1"/>
        <v>0</v>
      </c>
    </row>
    <row r="54" spans="1:11" ht="11.25" customHeight="1">
      <c r="A54" s="230">
        <v>0</v>
      </c>
      <c r="B54" s="135" t="s">
        <v>1605</v>
      </c>
      <c r="C54" s="229">
        <v>6059</v>
      </c>
      <c r="D54" s="149" t="s">
        <v>1947</v>
      </c>
      <c r="E54" s="150" t="s">
        <v>768</v>
      </c>
      <c r="F54" s="150">
        <v>64</v>
      </c>
      <c r="G54" s="150">
        <v>1</v>
      </c>
      <c r="H54" s="151">
        <v>10.427999999999999</v>
      </c>
      <c r="I54" s="69">
        <f t="shared" si="3"/>
        <v>10.427999999999999</v>
      </c>
      <c r="J54" s="68"/>
      <c r="K54" s="69">
        <f t="shared" si="1"/>
        <v>0</v>
      </c>
    </row>
    <row r="55" spans="1:11" ht="11.25" customHeight="1">
      <c r="A55" s="230">
        <v>0</v>
      </c>
      <c r="B55" s="135" t="s">
        <v>1605</v>
      </c>
      <c r="C55" s="229">
        <v>6054</v>
      </c>
      <c r="D55" s="149" t="s">
        <v>1948</v>
      </c>
      <c r="E55" s="150" t="s">
        <v>768</v>
      </c>
      <c r="F55" s="150">
        <v>64</v>
      </c>
      <c r="G55" s="150">
        <v>1</v>
      </c>
      <c r="H55" s="151">
        <v>8.3280000000000012</v>
      </c>
      <c r="I55" s="69">
        <f t="shared" si="3"/>
        <v>8.3280000000000012</v>
      </c>
      <c r="J55" s="68"/>
      <c r="K55" s="69">
        <f t="shared" si="1"/>
        <v>0</v>
      </c>
    </row>
    <row r="56" spans="1:11" ht="11.25" customHeight="1">
      <c r="A56" s="230">
        <v>0</v>
      </c>
      <c r="B56" s="135" t="s">
        <v>1605</v>
      </c>
      <c r="C56" s="229" t="s">
        <v>1949</v>
      </c>
      <c r="D56" s="149" t="s">
        <v>1950</v>
      </c>
      <c r="E56" s="150" t="s">
        <v>768</v>
      </c>
      <c r="F56" s="150">
        <v>64</v>
      </c>
      <c r="G56" s="150">
        <v>1</v>
      </c>
      <c r="H56" s="151">
        <v>9.3000000000000007</v>
      </c>
      <c r="I56" s="69">
        <f t="shared" si="3"/>
        <v>9.3000000000000007</v>
      </c>
      <c r="J56" s="68"/>
      <c r="K56" s="69">
        <f t="shared" si="1"/>
        <v>0</v>
      </c>
    </row>
    <row r="57" spans="1:11" ht="11.25" customHeight="1" thickBot="1">
      <c r="A57" s="230">
        <v>0</v>
      </c>
      <c r="B57" s="135" t="s">
        <v>1605</v>
      </c>
      <c r="C57" s="229">
        <v>6098</v>
      </c>
      <c r="D57" s="149" t="s">
        <v>1951</v>
      </c>
      <c r="E57" s="150" t="s">
        <v>768</v>
      </c>
      <c r="F57" s="150">
        <v>32</v>
      </c>
      <c r="G57" s="150">
        <v>1</v>
      </c>
      <c r="H57" s="151">
        <v>23.052</v>
      </c>
      <c r="I57" s="69">
        <f t="shared" si="3"/>
        <v>23.052</v>
      </c>
      <c r="J57" s="68"/>
      <c r="K57" s="69">
        <f t="shared" si="1"/>
        <v>0</v>
      </c>
    </row>
    <row r="58" spans="1:11" ht="11.25" customHeight="1" thickBot="1">
      <c r="A58" s="230"/>
      <c r="B58" s="135"/>
      <c r="C58" s="360" t="s">
        <v>1952</v>
      </c>
      <c r="D58" s="360"/>
      <c r="E58" s="360"/>
      <c r="F58" s="360"/>
      <c r="G58" s="360"/>
      <c r="H58" s="362"/>
      <c r="I58" s="69"/>
      <c r="J58" s="68"/>
      <c r="K58" s="69"/>
    </row>
    <row r="59" spans="1:11" ht="11.25" customHeight="1">
      <c r="A59" s="230">
        <v>0</v>
      </c>
      <c r="B59" s="135" t="s">
        <v>1605</v>
      </c>
      <c r="C59" s="229">
        <v>5911</v>
      </c>
      <c r="D59" s="149" t="s">
        <v>1953</v>
      </c>
      <c r="E59" s="150" t="s">
        <v>768</v>
      </c>
      <c r="F59" s="150">
        <v>1</v>
      </c>
      <c r="G59" s="150">
        <v>120</v>
      </c>
      <c r="H59" s="151">
        <v>1.776</v>
      </c>
      <c r="I59" s="69">
        <f>H59*(1-Скидка_3M_RUB)</f>
        <v>1.776</v>
      </c>
      <c r="J59" s="68"/>
      <c r="K59" s="69">
        <f t="shared" si="1"/>
        <v>0</v>
      </c>
    </row>
    <row r="60" spans="1:11" ht="11.25" customHeight="1">
      <c r="A60" s="230">
        <v>0</v>
      </c>
      <c r="B60" s="135" t="s">
        <v>1605</v>
      </c>
      <c r="C60" s="229">
        <v>5925</v>
      </c>
      <c r="D60" s="149" t="s">
        <v>1954</v>
      </c>
      <c r="E60" s="150" t="s">
        <v>768</v>
      </c>
      <c r="F60" s="150">
        <v>1</v>
      </c>
      <c r="G60" s="150">
        <v>80</v>
      </c>
      <c r="H60" s="151">
        <v>3.1079999999999997</v>
      </c>
      <c r="I60" s="69">
        <f>H60*(1-Скидка_3M_RUB)</f>
        <v>3.1079999999999997</v>
      </c>
      <c r="J60" s="68"/>
      <c r="K60" s="69">
        <f t="shared" si="1"/>
        <v>0</v>
      </c>
    </row>
    <row r="61" spans="1:11" ht="11.25" customHeight="1">
      <c r="A61" s="230">
        <v>0</v>
      </c>
      <c r="B61" s="135" t="s">
        <v>1605</v>
      </c>
      <c r="C61" s="229">
        <v>2135</v>
      </c>
      <c r="D61" s="149" t="s">
        <v>1955</v>
      </c>
      <c r="E61" s="150" t="s">
        <v>768</v>
      </c>
      <c r="F61" s="150">
        <v>80</v>
      </c>
      <c r="G61" s="150">
        <v>1</v>
      </c>
      <c r="H61" s="151">
        <v>5.4239999999999995</v>
      </c>
      <c r="I61" s="69">
        <f>H61*(1-Скидка_3M_RUB)</f>
        <v>5.4239999999999995</v>
      </c>
      <c r="J61" s="68"/>
      <c r="K61" s="69">
        <f t="shared" si="1"/>
        <v>0</v>
      </c>
    </row>
    <row r="62" spans="1:11" ht="11.25" customHeight="1" thickBot="1">
      <c r="A62" s="230">
        <v>0</v>
      </c>
      <c r="B62" s="135" t="s">
        <v>1605</v>
      </c>
      <c r="C62" s="229">
        <v>2138</v>
      </c>
      <c r="D62" s="149" t="s">
        <v>1956</v>
      </c>
      <c r="E62" s="150" t="s">
        <v>768</v>
      </c>
      <c r="F62" s="150">
        <v>80</v>
      </c>
      <c r="G62" s="150">
        <v>1</v>
      </c>
      <c r="H62" s="151">
        <v>5.9280000000000008</v>
      </c>
      <c r="I62" s="69">
        <f>H62*(1-Скидка_3M_RUB)</f>
        <v>5.9280000000000008</v>
      </c>
      <c r="J62" s="68"/>
      <c r="K62" s="69">
        <f t="shared" si="1"/>
        <v>0</v>
      </c>
    </row>
    <row r="63" spans="1:11" ht="11.25" customHeight="1" thickBot="1">
      <c r="A63" s="230"/>
      <c r="B63" s="135"/>
      <c r="C63" s="360" t="s">
        <v>1957</v>
      </c>
      <c r="D63" s="360"/>
      <c r="E63" s="360"/>
      <c r="F63" s="360"/>
      <c r="G63" s="360"/>
      <c r="H63" s="362"/>
      <c r="I63" s="69"/>
      <c r="J63" s="68"/>
      <c r="K63" s="69"/>
    </row>
    <row r="64" spans="1:11" ht="11.25" customHeight="1">
      <c r="A64" s="230">
        <v>0</v>
      </c>
      <c r="B64" s="135" t="s">
        <v>1605</v>
      </c>
      <c r="C64" s="229" t="s">
        <v>1958</v>
      </c>
      <c r="D64" s="149" t="s">
        <v>1959</v>
      </c>
      <c r="E64" s="150" t="s">
        <v>768</v>
      </c>
      <c r="F64" s="150">
        <v>20</v>
      </c>
      <c r="G64" s="150">
        <v>1</v>
      </c>
      <c r="H64" s="151">
        <v>1.3727999999999998</v>
      </c>
      <c r="I64" s="69">
        <f>H64*(1-Скидка_3M_RUB)</f>
        <v>1.3727999999999998</v>
      </c>
      <c r="J64" s="68"/>
      <c r="K64" s="69">
        <f t="shared" si="1"/>
        <v>0</v>
      </c>
    </row>
    <row r="65" spans="1:11" ht="11.25" customHeight="1" thickBot="1">
      <c r="A65" s="230">
        <v>0</v>
      </c>
      <c r="B65" s="135" t="s">
        <v>1605</v>
      </c>
      <c r="C65" s="229">
        <v>502</v>
      </c>
      <c r="D65" s="149" t="s">
        <v>1960</v>
      </c>
      <c r="E65" s="150" t="s">
        <v>768</v>
      </c>
      <c r="F65" s="150">
        <v>64</v>
      </c>
      <c r="G65" s="150">
        <v>1</v>
      </c>
      <c r="H65" s="151">
        <v>5.76</v>
      </c>
      <c r="I65" s="69">
        <f>H65*(1-Скидка_3M_RUB)</f>
        <v>5.76</v>
      </c>
      <c r="J65" s="68"/>
      <c r="K65" s="69">
        <f t="shared" si="1"/>
        <v>0</v>
      </c>
    </row>
    <row r="66" spans="1:11" ht="11.25" customHeight="1" thickBot="1">
      <c r="A66" s="230"/>
      <c r="B66" s="135"/>
      <c r="C66" s="360" t="s">
        <v>1961</v>
      </c>
      <c r="D66" s="360"/>
      <c r="E66" s="360"/>
      <c r="F66" s="360"/>
      <c r="G66" s="360"/>
      <c r="H66" s="362"/>
      <c r="I66" s="69"/>
      <c r="J66" s="68"/>
      <c r="K66" s="69"/>
    </row>
    <row r="67" spans="1:11" ht="11.25" customHeight="1" thickBot="1">
      <c r="A67" s="230"/>
      <c r="B67" s="135"/>
      <c r="C67" s="360" t="s">
        <v>1962</v>
      </c>
      <c r="D67" s="360"/>
      <c r="E67" s="360"/>
      <c r="F67" s="360"/>
      <c r="G67" s="360"/>
      <c r="H67" s="362"/>
      <c r="I67" s="69"/>
      <c r="J67" s="68"/>
      <c r="K67" s="69"/>
    </row>
    <row r="68" spans="1:11" ht="11.25" customHeight="1">
      <c r="A68" s="230">
        <v>0</v>
      </c>
      <c r="B68" s="135" t="s">
        <v>1605</v>
      </c>
      <c r="C68" s="229">
        <v>6893</v>
      </c>
      <c r="D68" s="149" t="s">
        <v>1963</v>
      </c>
      <c r="E68" s="150" t="s">
        <v>768</v>
      </c>
      <c r="F68" s="150">
        <v>200</v>
      </c>
      <c r="G68" s="150">
        <v>1</v>
      </c>
      <c r="H68" s="151">
        <v>1.68</v>
      </c>
      <c r="I68" s="69">
        <f t="shared" ref="I68:I74" si="4">H68*(1-Скидка_3M_RUB)</f>
        <v>1.68</v>
      </c>
      <c r="J68" s="68"/>
      <c r="K68" s="69">
        <f t="shared" si="1"/>
        <v>0</v>
      </c>
    </row>
    <row r="69" spans="1:11" ht="11.25" customHeight="1">
      <c r="A69" s="230">
        <v>0</v>
      </c>
      <c r="B69" s="135" t="s">
        <v>1605</v>
      </c>
      <c r="C69" s="229">
        <v>7583</v>
      </c>
      <c r="D69" s="149" t="s">
        <v>1964</v>
      </c>
      <c r="E69" s="150" t="s">
        <v>768</v>
      </c>
      <c r="F69" s="150">
        <v>10</v>
      </c>
      <c r="G69" s="150">
        <v>1</v>
      </c>
      <c r="H69" s="151">
        <v>5.0039999999999996</v>
      </c>
      <c r="I69" s="69">
        <f t="shared" si="4"/>
        <v>5.0039999999999996</v>
      </c>
      <c r="J69" s="68"/>
      <c r="K69" s="69">
        <f t="shared" si="1"/>
        <v>0</v>
      </c>
    </row>
    <row r="70" spans="1:11" ht="11.25" customHeight="1">
      <c r="A70" s="230">
        <v>0</v>
      </c>
      <c r="B70" s="135" t="s">
        <v>1605</v>
      </c>
      <c r="C70" s="229">
        <v>6895</v>
      </c>
      <c r="D70" s="149" t="s">
        <v>1965</v>
      </c>
      <c r="E70" s="150" t="s">
        <v>768</v>
      </c>
      <c r="F70" s="150">
        <v>80</v>
      </c>
      <c r="G70" s="150">
        <v>1</v>
      </c>
      <c r="H70" s="151">
        <v>1.3440000000000001</v>
      </c>
      <c r="I70" s="69">
        <f t="shared" si="4"/>
        <v>1.3440000000000001</v>
      </c>
      <c r="J70" s="68"/>
      <c r="K70" s="69">
        <f t="shared" si="1"/>
        <v>0</v>
      </c>
    </row>
    <row r="71" spans="1:11" ht="11.25" customHeight="1">
      <c r="A71" s="230">
        <v>0</v>
      </c>
      <c r="B71" s="135" t="s">
        <v>1605</v>
      </c>
      <c r="C71" s="229">
        <v>6897</v>
      </c>
      <c r="D71" s="149" t="s">
        <v>1966</v>
      </c>
      <c r="E71" s="150" t="s">
        <v>768</v>
      </c>
      <c r="F71" s="150">
        <v>5</v>
      </c>
      <c r="G71" s="150">
        <v>1</v>
      </c>
      <c r="H71" s="151">
        <v>17.872800000000002</v>
      </c>
      <c r="I71" s="69">
        <f t="shared" si="4"/>
        <v>17.872800000000002</v>
      </c>
      <c r="J71" s="68"/>
      <c r="K71" s="69">
        <f t="shared" si="1"/>
        <v>0</v>
      </c>
    </row>
    <row r="72" spans="1:11" ht="11.25" customHeight="1">
      <c r="A72" s="230">
        <v>0</v>
      </c>
      <c r="B72" s="135" t="s">
        <v>1605</v>
      </c>
      <c r="C72" s="229">
        <v>6898</v>
      </c>
      <c r="D72" s="149" t="s">
        <v>1967</v>
      </c>
      <c r="E72" s="150" t="s">
        <v>768</v>
      </c>
      <c r="F72" s="150">
        <v>5</v>
      </c>
      <c r="G72" s="150">
        <v>1</v>
      </c>
      <c r="H72" s="151">
        <v>54.275999999999996</v>
      </c>
      <c r="I72" s="69">
        <f t="shared" si="4"/>
        <v>54.275999999999996</v>
      </c>
      <c r="J72" s="68"/>
      <c r="K72" s="69">
        <f t="shared" si="1"/>
        <v>0</v>
      </c>
    </row>
    <row r="73" spans="1:11" ht="11.25" customHeight="1">
      <c r="A73" s="230">
        <v>0</v>
      </c>
      <c r="B73" s="135" t="s">
        <v>1605</v>
      </c>
      <c r="C73" s="229">
        <v>6281</v>
      </c>
      <c r="D73" s="149" t="s">
        <v>1968</v>
      </c>
      <c r="E73" s="150" t="s">
        <v>768</v>
      </c>
      <c r="F73" s="150">
        <v>20</v>
      </c>
      <c r="G73" s="150">
        <v>1</v>
      </c>
      <c r="H73" s="151">
        <v>6.1920000000000002</v>
      </c>
      <c r="I73" s="69">
        <f t="shared" si="4"/>
        <v>6.1920000000000002</v>
      </c>
      <c r="J73" s="68"/>
      <c r="K73" s="69">
        <f t="shared" si="1"/>
        <v>0</v>
      </c>
    </row>
    <row r="74" spans="1:11" ht="11.25" customHeight="1" thickBot="1">
      <c r="A74" s="230">
        <v>0</v>
      </c>
      <c r="B74" s="135" t="s">
        <v>1605</v>
      </c>
      <c r="C74" s="229">
        <v>6894</v>
      </c>
      <c r="D74" s="149" t="s">
        <v>1969</v>
      </c>
      <c r="E74" s="150" t="s">
        <v>768</v>
      </c>
      <c r="F74" s="150">
        <v>5</v>
      </c>
      <c r="G74" s="150">
        <v>1</v>
      </c>
      <c r="H74" s="151">
        <v>14.747999999999999</v>
      </c>
      <c r="I74" s="69">
        <f t="shared" si="4"/>
        <v>14.747999999999999</v>
      </c>
      <c r="J74" s="68"/>
      <c r="K74" s="69">
        <f t="shared" ref="K74:K94" si="5">I74*J74</f>
        <v>0</v>
      </c>
    </row>
    <row r="75" spans="1:11" ht="11.25" customHeight="1" thickBot="1">
      <c r="A75" s="230"/>
      <c r="B75" s="135"/>
      <c r="C75" s="360" t="s">
        <v>1970</v>
      </c>
      <c r="D75" s="360"/>
      <c r="E75" s="360"/>
      <c r="F75" s="360"/>
      <c r="G75" s="360"/>
      <c r="H75" s="362"/>
      <c r="I75" s="69"/>
      <c r="J75" s="68"/>
      <c r="K75" s="69"/>
    </row>
    <row r="76" spans="1:11" ht="11.25" customHeight="1">
      <c r="A76" s="230">
        <v>0</v>
      </c>
      <c r="B76" s="135" t="s">
        <v>1605</v>
      </c>
      <c r="C76" s="229">
        <v>7581</v>
      </c>
      <c r="D76" s="149" t="s">
        <v>1971</v>
      </c>
      <c r="E76" s="150" t="s">
        <v>768</v>
      </c>
      <c r="F76" s="150">
        <v>20</v>
      </c>
      <c r="G76" s="150">
        <v>1</v>
      </c>
      <c r="H76" s="151">
        <v>14.231999999999999</v>
      </c>
      <c r="I76" s="69">
        <f>H76*(1-Скидка_3M_RUB)</f>
        <v>14.231999999999999</v>
      </c>
      <c r="J76" s="68"/>
      <c r="K76" s="69">
        <f t="shared" si="5"/>
        <v>0</v>
      </c>
    </row>
    <row r="77" spans="1:11" ht="11.25" customHeight="1">
      <c r="A77" s="230">
        <v>0</v>
      </c>
      <c r="B77" s="135" t="s">
        <v>1605</v>
      </c>
      <c r="C77" s="229">
        <v>7582</v>
      </c>
      <c r="D77" s="149" t="s">
        <v>1972</v>
      </c>
      <c r="E77" s="150" t="s">
        <v>768</v>
      </c>
      <c r="F77" s="150">
        <v>10</v>
      </c>
      <c r="G77" s="150">
        <v>1</v>
      </c>
      <c r="H77" s="151">
        <v>5.9760000000000009</v>
      </c>
      <c r="I77" s="69">
        <f>H77*(1-Скидка_3M_RUB)</f>
        <v>5.9760000000000009</v>
      </c>
      <c r="J77" s="68"/>
      <c r="K77" s="69">
        <f t="shared" si="5"/>
        <v>0</v>
      </c>
    </row>
    <row r="78" spans="1:11" ht="11.25" customHeight="1">
      <c r="A78" s="230">
        <v>0</v>
      </c>
      <c r="B78" s="135" t="s">
        <v>1605</v>
      </c>
      <c r="C78" s="229">
        <v>7583</v>
      </c>
      <c r="D78" s="149" t="s">
        <v>1973</v>
      </c>
      <c r="E78" s="150" t="s">
        <v>768</v>
      </c>
      <c r="F78" s="150">
        <v>10</v>
      </c>
      <c r="G78" s="150">
        <v>1</v>
      </c>
      <c r="H78" s="151">
        <v>5.0039999999999996</v>
      </c>
      <c r="I78" s="69">
        <f>H78*(1-Скидка_3M_RUB)</f>
        <v>5.0039999999999996</v>
      </c>
      <c r="J78" s="68"/>
      <c r="K78" s="69">
        <f t="shared" si="5"/>
        <v>0</v>
      </c>
    </row>
    <row r="79" spans="1:11" ht="11.25" customHeight="1" thickBot="1">
      <c r="A79" s="230">
        <v>0</v>
      </c>
      <c r="B79" s="135" t="s">
        <v>1605</v>
      </c>
      <c r="C79" s="229">
        <v>603</v>
      </c>
      <c r="D79" s="149" t="s">
        <v>1974</v>
      </c>
      <c r="E79" s="150" t="s">
        <v>768</v>
      </c>
      <c r="F79" s="150">
        <v>16</v>
      </c>
      <c r="G79" s="150">
        <v>1</v>
      </c>
      <c r="H79" s="151">
        <v>3.8880000000000003</v>
      </c>
      <c r="I79" s="69">
        <f>H79*(1-Скидка_3M_RUB)</f>
        <v>3.8880000000000003</v>
      </c>
      <c r="J79" s="68"/>
      <c r="K79" s="69">
        <f t="shared" si="5"/>
        <v>0</v>
      </c>
    </row>
    <row r="80" spans="1:11" ht="11.25" customHeight="1" thickBot="1">
      <c r="A80" s="230"/>
      <c r="B80" s="135"/>
      <c r="C80" s="360" t="s">
        <v>1975</v>
      </c>
      <c r="D80" s="360"/>
      <c r="E80" s="360"/>
      <c r="F80" s="360"/>
      <c r="G80" s="360"/>
      <c r="H80" s="362"/>
      <c r="I80" s="69"/>
      <c r="J80" s="68"/>
      <c r="K80" s="69"/>
    </row>
    <row r="81" spans="1:11" ht="11.25" customHeight="1" thickBot="1">
      <c r="A81" s="230"/>
      <c r="B81" s="135"/>
      <c r="C81" s="360" t="s">
        <v>1976</v>
      </c>
      <c r="D81" s="360"/>
      <c r="E81" s="360"/>
      <c r="F81" s="360"/>
      <c r="G81" s="360"/>
      <c r="H81" s="362"/>
      <c r="I81" s="69"/>
      <c r="J81" s="68"/>
      <c r="K81" s="69"/>
    </row>
    <row r="82" spans="1:11" ht="11.25" customHeight="1">
      <c r="A82" s="230">
        <v>0</v>
      </c>
      <c r="B82" s="135" t="s">
        <v>1605</v>
      </c>
      <c r="C82" s="229">
        <v>1100</v>
      </c>
      <c r="D82" s="149" t="s">
        <v>1977</v>
      </c>
      <c r="E82" s="150" t="s">
        <v>1608</v>
      </c>
      <c r="F82" s="150">
        <v>1</v>
      </c>
      <c r="G82" s="150">
        <v>1000</v>
      </c>
      <c r="H82" s="151">
        <v>0.18</v>
      </c>
      <c r="I82" s="69">
        <f t="shared" ref="I82:I88" si="6">H82*(1-Скидка_3M_RUB)</f>
        <v>0.18</v>
      </c>
      <c r="J82" s="68"/>
      <c r="K82" s="69">
        <f t="shared" si="5"/>
        <v>0</v>
      </c>
    </row>
    <row r="83" spans="1:11" ht="11.25" customHeight="1">
      <c r="A83" s="230">
        <v>0</v>
      </c>
      <c r="B83" s="135" t="s">
        <v>1605</v>
      </c>
      <c r="C83" s="229">
        <v>1110</v>
      </c>
      <c r="D83" s="149" t="s">
        <v>1978</v>
      </c>
      <c r="E83" s="150" t="s">
        <v>1608</v>
      </c>
      <c r="F83" s="150">
        <v>1</v>
      </c>
      <c r="G83" s="150">
        <v>500</v>
      </c>
      <c r="H83" s="151">
        <v>0.46800000000000003</v>
      </c>
      <c r="I83" s="69">
        <f t="shared" si="6"/>
        <v>0.46800000000000003</v>
      </c>
      <c r="J83" s="68"/>
      <c r="K83" s="69">
        <f t="shared" si="5"/>
        <v>0</v>
      </c>
    </row>
    <row r="84" spans="1:11" ht="11.25" customHeight="1">
      <c r="A84" s="230">
        <v>0</v>
      </c>
      <c r="B84" s="135" t="s">
        <v>1605</v>
      </c>
      <c r="C84" s="229">
        <v>1261</v>
      </c>
      <c r="D84" s="149" t="s">
        <v>1979</v>
      </c>
      <c r="E84" s="150" t="s">
        <v>1608</v>
      </c>
      <c r="F84" s="150">
        <v>1</v>
      </c>
      <c r="G84" s="150">
        <v>250</v>
      </c>
      <c r="H84" s="151">
        <v>2.2919999999999998</v>
      </c>
      <c r="I84" s="69">
        <f t="shared" si="6"/>
        <v>2.2919999999999998</v>
      </c>
      <c r="J84" s="68"/>
      <c r="K84" s="69">
        <f t="shared" si="5"/>
        <v>0</v>
      </c>
    </row>
    <row r="85" spans="1:11" ht="11.25" customHeight="1">
      <c r="A85" s="230">
        <v>0</v>
      </c>
      <c r="B85" s="135" t="s">
        <v>1605</v>
      </c>
      <c r="C85" s="229">
        <v>1271</v>
      </c>
      <c r="D85" s="149" t="s">
        <v>1980</v>
      </c>
      <c r="E85" s="150" t="s">
        <v>1608</v>
      </c>
      <c r="F85" s="150">
        <v>1</v>
      </c>
      <c r="G85" s="150">
        <v>250</v>
      </c>
      <c r="H85" s="151">
        <v>1.4159999999999999</v>
      </c>
      <c r="I85" s="69">
        <f t="shared" si="6"/>
        <v>1.4159999999999999</v>
      </c>
      <c r="J85" s="68"/>
      <c r="K85" s="69">
        <f t="shared" si="5"/>
        <v>0</v>
      </c>
    </row>
    <row r="86" spans="1:11" ht="11.25" customHeight="1">
      <c r="A86" s="230">
        <v>0</v>
      </c>
      <c r="B86" s="135" t="s">
        <v>1605</v>
      </c>
      <c r="C86" s="229" t="s">
        <v>1981</v>
      </c>
      <c r="D86" s="149" t="s">
        <v>1982</v>
      </c>
      <c r="E86" s="150" t="s">
        <v>1608</v>
      </c>
      <c r="F86" s="150">
        <v>1</v>
      </c>
      <c r="G86" s="150">
        <v>500</v>
      </c>
      <c r="H86" s="151">
        <v>2.6640000000000001</v>
      </c>
      <c r="I86" s="69">
        <f t="shared" si="6"/>
        <v>2.6640000000000001</v>
      </c>
      <c r="J86" s="68"/>
      <c r="K86" s="69">
        <f>I86*J86</f>
        <v>0</v>
      </c>
    </row>
    <row r="87" spans="1:11" ht="11.25" customHeight="1">
      <c r="A87" s="230">
        <v>0</v>
      </c>
      <c r="B87" s="135" t="s">
        <v>1605</v>
      </c>
      <c r="C87" s="229">
        <v>1310</v>
      </c>
      <c r="D87" s="149" t="s">
        <v>1983</v>
      </c>
      <c r="E87" s="150" t="s">
        <v>1608</v>
      </c>
      <c r="F87" s="150">
        <v>1</v>
      </c>
      <c r="G87" s="150">
        <v>50</v>
      </c>
      <c r="H87" s="151">
        <v>8.7959999999999994</v>
      </c>
      <c r="I87" s="69">
        <f t="shared" si="6"/>
        <v>8.7959999999999994</v>
      </c>
      <c r="J87" s="68"/>
      <c r="K87" s="69">
        <f t="shared" si="5"/>
        <v>0</v>
      </c>
    </row>
    <row r="88" spans="1:11" ht="11.25" customHeight="1" thickBot="1">
      <c r="A88" s="230">
        <v>0</v>
      </c>
      <c r="B88" s="135" t="s">
        <v>1605</v>
      </c>
      <c r="C88" s="229">
        <v>1311</v>
      </c>
      <c r="D88" s="149" t="s">
        <v>1984</v>
      </c>
      <c r="E88" s="150" t="s">
        <v>1608</v>
      </c>
      <c r="F88" s="150">
        <v>1</v>
      </c>
      <c r="G88" s="150">
        <v>100</v>
      </c>
      <c r="H88" s="151">
        <v>2.1720000000000002</v>
      </c>
      <c r="I88" s="69">
        <f t="shared" si="6"/>
        <v>2.1720000000000002</v>
      </c>
      <c r="J88" s="68"/>
      <c r="K88" s="69">
        <f t="shared" si="5"/>
        <v>0</v>
      </c>
    </row>
    <row r="89" spans="1:11" ht="11.25" customHeight="1" thickBot="1">
      <c r="A89" s="230"/>
      <c r="B89" s="135"/>
      <c r="C89" s="360" t="s">
        <v>1985</v>
      </c>
      <c r="D89" s="360"/>
      <c r="E89" s="360"/>
      <c r="F89" s="360"/>
      <c r="G89" s="360"/>
      <c r="H89" s="362"/>
      <c r="I89" s="69"/>
      <c r="J89" s="68"/>
      <c r="K89" s="69"/>
    </row>
    <row r="90" spans="1:11" ht="11.25" customHeight="1">
      <c r="A90" s="230">
        <v>0</v>
      </c>
      <c r="B90" s="135" t="s">
        <v>1605</v>
      </c>
      <c r="C90" s="229" t="s">
        <v>1986</v>
      </c>
      <c r="D90" s="149" t="s">
        <v>1987</v>
      </c>
      <c r="E90" s="150" t="s">
        <v>1608</v>
      </c>
      <c r="F90" s="150">
        <v>1</v>
      </c>
      <c r="G90" s="150">
        <v>2000</v>
      </c>
      <c r="H90" s="151">
        <v>0.14399999999999999</v>
      </c>
      <c r="I90" s="69">
        <f>H90*(1-Скидка_3M_RUB)</f>
        <v>0.14399999999999999</v>
      </c>
      <c r="J90" s="68"/>
      <c r="K90" s="69">
        <f t="shared" si="5"/>
        <v>0</v>
      </c>
    </row>
    <row r="91" spans="1:11" ht="11.25" customHeight="1" thickBot="1">
      <c r="A91" s="230">
        <v>0</v>
      </c>
      <c r="B91" s="135" t="s">
        <v>1605</v>
      </c>
      <c r="C91" s="229" t="s">
        <v>1988</v>
      </c>
      <c r="D91" s="149" t="s">
        <v>1989</v>
      </c>
      <c r="E91" s="150" t="s">
        <v>1608</v>
      </c>
      <c r="F91" s="150">
        <v>1</v>
      </c>
      <c r="G91" s="150">
        <v>500</v>
      </c>
      <c r="H91" s="151">
        <v>0.18</v>
      </c>
      <c r="I91" s="69">
        <f>H91*(1-Скидка_3M_RUB)</f>
        <v>0.18</v>
      </c>
      <c r="J91" s="68"/>
      <c r="K91" s="69">
        <f t="shared" si="5"/>
        <v>0</v>
      </c>
    </row>
    <row r="92" spans="1:11" ht="11.25" customHeight="1" thickBot="1">
      <c r="A92" s="230"/>
      <c r="B92" s="135"/>
      <c r="C92" s="360" t="s">
        <v>1990</v>
      </c>
      <c r="D92" s="360"/>
      <c r="E92" s="360"/>
      <c r="F92" s="360"/>
      <c r="G92" s="360"/>
      <c r="H92" s="362"/>
      <c r="I92" s="69"/>
      <c r="J92" s="68"/>
      <c r="K92" s="69"/>
    </row>
    <row r="93" spans="1:11" ht="11.25" customHeight="1">
      <c r="A93" s="230">
        <v>0</v>
      </c>
      <c r="B93" s="135" t="s">
        <v>1605</v>
      </c>
      <c r="C93" s="229" t="s">
        <v>1991</v>
      </c>
      <c r="D93" s="149" t="s">
        <v>1992</v>
      </c>
      <c r="E93" s="150" t="s">
        <v>1608</v>
      </c>
      <c r="F93" s="150">
        <v>1</v>
      </c>
      <c r="G93" s="150">
        <v>20</v>
      </c>
      <c r="H93" s="151">
        <v>3.8400000000000003</v>
      </c>
      <c r="I93" s="69">
        <f t="shared" ref="I93:I99" si="7">H93*(1-Скидка_3M_RUB)</f>
        <v>3.8400000000000003</v>
      </c>
      <c r="J93" s="68"/>
      <c r="K93" s="69">
        <f t="shared" si="5"/>
        <v>0</v>
      </c>
    </row>
    <row r="94" spans="1:11" ht="11.25" customHeight="1">
      <c r="A94" s="230">
        <v>0</v>
      </c>
      <c r="B94" s="135" t="s">
        <v>1605</v>
      </c>
      <c r="C94" s="229" t="s">
        <v>1993</v>
      </c>
      <c r="D94" s="149" t="s">
        <v>1994</v>
      </c>
      <c r="E94" s="150" t="s">
        <v>1608</v>
      </c>
      <c r="F94" s="150">
        <v>1</v>
      </c>
      <c r="G94" s="150">
        <v>10</v>
      </c>
      <c r="H94" s="151">
        <v>25.536000000000001</v>
      </c>
      <c r="I94" s="69">
        <f t="shared" si="7"/>
        <v>25.536000000000001</v>
      </c>
      <c r="J94" s="68"/>
      <c r="K94" s="69">
        <f t="shared" si="5"/>
        <v>0</v>
      </c>
    </row>
    <row r="95" spans="1:11" ht="11.25" customHeight="1">
      <c r="A95" s="230">
        <v>0</v>
      </c>
      <c r="B95" s="135" t="s">
        <v>1605</v>
      </c>
      <c r="C95" s="229">
        <v>2821</v>
      </c>
      <c r="D95" s="149" t="s">
        <v>1995</v>
      </c>
      <c r="E95" s="150" t="s">
        <v>1608</v>
      </c>
      <c r="F95" s="150">
        <v>1</v>
      </c>
      <c r="G95" s="150">
        <v>20</v>
      </c>
      <c r="H95" s="151">
        <v>11.652000000000001</v>
      </c>
      <c r="I95" s="69">
        <f t="shared" si="7"/>
        <v>11.652000000000001</v>
      </c>
      <c r="J95" s="68"/>
      <c r="K95" s="69">
        <f>I95*J95</f>
        <v>0</v>
      </c>
    </row>
    <row r="96" spans="1:11" ht="11.25" customHeight="1">
      <c r="A96" s="230">
        <v>0</v>
      </c>
      <c r="B96" s="135" t="s">
        <v>1605</v>
      </c>
      <c r="C96" s="229">
        <v>2822</v>
      </c>
      <c r="D96" s="149" t="s">
        <v>1996</v>
      </c>
      <c r="E96" s="150" t="s">
        <v>1608</v>
      </c>
      <c r="F96" s="150">
        <v>1</v>
      </c>
      <c r="G96" s="150">
        <v>20</v>
      </c>
      <c r="H96" s="151">
        <v>11.652000000000001</v>
      </c>
      <c r="I96" s="69">
        <f t="shared" si="7"/>
        <v>11.652000000000001</v>
      </c>
      <c r="J96" s="68"/>
      <c r="K96" s="69">
        <f>I96*J96</f>
        <v>0</v>
      </c>
    </row>
    <row r="97" spans="1:11" ht="11.25" customHeight="1">
      <c r="A97" s="230">
        <v>0</v>
      </c>
      <c r="B97" s="135" t="s">
        <v>1605</v>
      </c>
      <c r="C97" s="229">
        <v>2890</v>
      </c>
      <c r="D97" s="149" t="s">
        <v>1997</v>
      </c>
      <c r="E97" s="150" t="s">
        <v>1608</v>
      </c>
      <c r="F97" s="150">
        <v>1</v>
      </c>
      <c r="G97" s="150">
        <v>10</v>
      </c>
      <c r="H97" s="151">
        <v>16.044</v>
      </c>
      <c r="I97" s="69">
        <f t="shared" si="7"/>
        <v>16.044</v>
      </c>
      <c r="J97" s="68"/>
      <c r="K97" s="69">
        <f>I97*J97</f>
        <v>0</v>
      </c>
    </row>
    <row r="98" spans="1:11" ht="11.25" customHeight="1">
      <c r="A98" s="230">
        <v>0</v>
      </c>
      <c r="B98" s="135" t="s">
        <v>1605</v>
      </c>
      <c r="C98" s="229" t="s">
        <v>1998</v>
      </c>
      <c r="D98" s="149" t="s">
        <v>1999</v>
      </c>
      <c r="E98" s="150" t="s">
        <v>1608</v>
      </c>
      <c r="F98" s="150">
        <v>1</v>
      </c>
      <c r="G98" s="150">
        <v>10</v>
      </c>
      <c r="H98" s="151">
        <v>17.399999999999999</v>
      </c>
      <c r="I98" s="69">
        <f t="shared" si="7"/>
        <v>17.399999999999999</v>
      </c>
      <c r="J98" s="68"/>
      <c r="K98" s="69">
        <f>I98*J98</f>
        <v>0</v>
      </c>
    </row>
    <row r="99" spans="1:11" ht="11.25" customHeight="1" thickBot="1">
      <c r="A99" s="230">
        <v>0</v>
      </c>
      <c r="B99" s="135" t="s">
        <v>1605</v>
      </c>
      <c r="C99" s="229" t="s">
        <v>2000</v>
      </c>
      <c r="D99" s="149" t="s">
        <v>2001</v>
      </c>
      <c r="E99" s="150" t="s">
        <v>1608</v>
      </c>
      <c r="F99" s="150">
        <v>1</v>
      </c>
      <c r="G99" s="150">
        <v>10</v>
      </c>
      <c r="H99" s="151">
        <v>17.399999999999999</v>
      </c>
      <c r="I99" s="69">
        <f t="shared" si="7"/>
        <v>17.399999999999999</v>
      </c>
      <c r="J99" s="68"/>
      <c r="K99" s="69">
        <f>I99*J99</f>
        <v>0</v>
      </c>
    </row>
    <row r="100" spans="1:11" ht="11.25" customHeight="1" thickBot="1">
      <c r="A100" s="230"/>
      <c r="B100" s="135"/>
      <c r="C100" s="360" t="s">
        <v>2002</v>
      </c>
      <c r="D100" s="360"/>
      <c r="E100" s="360"/>
      <c r="F100" s="360"/>
      <c r="G100" s="360"/>
      <c r="H100" s="362"/>
      <c r="I100" s="69"/>
      <c r="J100" s="68"/>
      <c r="K100" s="69"/>
    </row>
    <row r="101" spans="1:11" ht="11.25" customHeight="1">
      <c r="A101" s="230">
        <v>0</v>
      </c>
      <c r="B101" s="135" t="s">
        <v>1605</v>
      </c>
      <c r="C101" s="229" t="s">
        <v>2003</v>
      </c>
      <c r="D101" s="149" t="s">
        <v>2004</v>
      </c>
      <c r="E101" s="150" t="s">
        <v>768</v>
      </c>
      <c r="F101" s="150">
        <v>1</v>
      </c>
      <c r="G101" s="150">
        <v>10</v>
      </c>
      <c r="H101" s="151">
        <v>2.9400000000000004</v>
      </c>
      <c r="I101" s="69">
        <f>H101*(1-Скидка_3M_RUB)</f>
        <v>2.9400000000000004</v>
      </c>
      <c r="J101" s="68"/>
      <c r="K101" s="69">
        <f>I101*J101</f>
        <v>0</v>
      </c>
    </row>
    <row r="102" spans="1:11" ht="11.25" customHeight="1">
      <c r="A102" s="230">
        <v>0</v>
      </c>
      <c r="B102" s="135" t="s">
        <v>1605</v>
      </c>
      <c r="C102" s="229" t="s">
        <v>4905</v>
      </c>
      <c r="D102" s="149" t="s">
        <v>4906</v>
      </c>
      <c r="E102" s="150" t="s">
        <v>768</v>
      </c>
      <c r="F102" s="150">
        <v>1</v>
      </c>
      <c r="G102" s="150">
        <v>50</v>
      </c>
      <c r="H102" s="151">
        <v>1.3919999999999999</v>
      </c>
      <c r="I102" s="69">
        <f>H102*(1-Скидка_3M_RUB)</f>
        <v>1.3919999999999999</v>
      </c>
      <c r="J102" s="68"/>
      <c r="K102" s="69">
        <f>I102*J102</f>
        <v>0</v>
      </c>
    </row>
    <row r="103" spans="1:11" ht="11.25" customHeight="1">
      <c r="A103" s="230">
        <v>0</v>
      </c>
      <c r="B103" s="135" t="s">
        <v>1605</v>
      </c>
      <c r="C103" s="229" t="s">
        <v>2005</v>
      </c>
      <c r="D103" s="149" t="s">
        <v>2006</v>
      </c>
      <c r="E103" s="150" t="s">
        <v>768</v>
      </c>
      <c r="F103" s="150">
        <v>500</v>
      </c>
      <c r="G103" s="150">
        <v>1</v>
      </c>
      <c r="H103" s="151">
        <v>0.188136</v>
      </c>
      <c r="I103" s="69">
        <f>H103*(1-Скидка_3M_RUB)</f>
        <v>0.188136</v>
      </c>
      <c r="J103" s="68"/>
      <c r="K103" s="69">
        <f>I103*J103</f>
        <v>0</v>
      </c>
    </row>
    <row r="105" spans="1:11">
      <c r="C105" s="28" t="s">
        <v>112</v>
      </c>
    </row>
    <row r="106" spans="1:11">
      <c r="C106" s="13" t="s">
        <v>113</v>
      </c>
    </row>
    <row r="107" spans="1:11">
      <c r="C107" s="13"/>
    </row>
  </sheetData>
  <autoFilter ref="A7:K121" xr:uid="{E67BE72D-F82C-4D63-BD4B-5DD3AB9BCF89}"/>
  <mergeCells count="19">
    <mergeCell ref="C100:H100"/>
    <mergeCell ref="C66:H66"/>
    <mergeCell ref="C2:H2"/>
    <mergeCell ref="C3:H3"/>
    <mergeCell ref="C18:H18"/>
    <mergeCell ref="C7:H7"/>
    <mergeCell ref="C17:H17"/>
    <mergeCell ref="C36:H36"/>
    <mergeCell ref="C40:H40"/>
    <mergeCell ref="C92:H92"/>
    <mergeCell ref="C75:H75"/>
    <mergeCell ref="C80:H80"/>
    <mergeCell ref="C81:H81"/>
    <mergeCell ref="C89:H89"/>
    <mergeCell ref="C44:H44"/>
    <mergeCell ref="C49:H49"/>
    <mergeCell ref="C58:H58"/>
    <mergeCell ref="C63:H63"/>
    <mergeCell ref="C67:H67"/>
  </mergeCells>
  <conditionalFormatting sqref="A7:A103">
    <cfRule type="cellIs" dxfId="1" priority="1" operator="lessThan">
      <formula>0</formula>
    </cfRule>
    <cfRule type="cellIs" dxfId="0" priority="2" operator="greaterThan">
      <formula>0</formula>
    </cfRule>
  </conditionalFormatting>
  <hyperlinks>
    <hyperlink ref="F5" location="Содержание!A1" display="Содержание" xr:uid="{F15F5341-083A-44E1-9EC1-22DA622AAF1D}"/>
  </hyperlinks>
  <pageMargins left="0.31496062992125984" right="0.11811023622047245" top="0.35433070866141736" bottom="0.15748031496062992" header="0.31496062992125984" footer="0.31496062992125984"/>
  <pageSetup paperSize="9" scale="9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34"/>
  <sheetViews>
    <sheetView workbookViewId="0">
      <pane xSplit="5" ySplit="7" topLeftCell="F8" activePane="bottomRight" state="frozen"/>
      <selection pane="topRight" activeCell="E1" sqref="E1"/>
      <selection pane="bottomLeft" activeCell="A7" sqref="A7"/>
      <selection pane="bottomRight" activeCell="F5" sqref="F5"/>
    </sheetView>
  </sheetViews>
  <sheetFormatPr defaultColWidth="9.1796875" defaultRowHeight="12" outlineLevelRow="1" outlineLevelCol="1"/>
  <cols>
    <col min="1" max="1" width="7.54296875" style="1" hidden="1" customWidth="1" outlineLevel="1"/>
    <col min="2" max="2" width="10.54296875" style="32" customWidth="1" collapsed="1"/>
    <col min="3" max="3" width="52.81640625" style="32" customWidth="1"/>
    <col min="4" max="4" width="11.36328125" style="33" customWidth="1"/>
    <col min="5" max="5" width="7.26953125" style="36" customWidth="1"/>
    <col min="6" max="6" width="12.81640625" style="32" customWidth="1"/>
    <col min="7" max="7" width="5.1796875" style="33" customWidth="1"/>
    <col min="8" max="8" width="8" style="34" customWidth="1"/>
    <col min="9" max="9" width="9.7265625" style="37" customWidth="1" outlineLevel="1"/>
    <col min="10" max="11" width="9.1796875" style="1" customWidth="1" outlineLevel="1"/>
    <col min="12" max="12" width="1.7265625" style="1" customWidth="1"/>
    <col min="13" max="16384" width="9.1796875" style="1"/>
  </cols>
  <sheetData>
    <row r="1" spans="1:11">
      <c r="B1" s="1"/>
      <c r="C1" s="1"/>
      <c r="D1" s="1"/>
      <c r="E1" s="1"/>
    </row>
    <row r="2" spans="1:11" ht="15.75" customHeight="1">
      <c r="B2" s="300" t="s">
        <v>0</v>
      </c>
      <c r="C2" s="300"/>
      <c r="D2" s="300"/>
      <c r="E2" s="300"/>
      <c r="F2" s="300"/>
      <c r="G2" s="300"/>
      <c r="H2" s="300"/>
    </row>
    <row r="3" spans="1:11" ht="15.75" customHeight="1">
      <c r="B3" s="300" t="s">
        <v>1897</v>
      </c>
      <c r="C3" s="300"/>
      <c r="D3" s="300"/>
      <c r="E3" s="300"/>
      <c r="F3" s="300"/>
      <c r="G3" s="300"/>
      <c r="H3" s="300"/>
    </row>
    <row r="4" spans="1:11">
      <c r="B4" s="1" t="s">
        <v>4622</v>
      </c>
      <c r="C4" s="1"/>
      <c r="D4" s="1"/>
      <c r="E4" s="1"/>
      <c r="H4" s="15"/>
      <c r="I4" s="1"/>
      <c r="J4" s="50" t="s">
        <v>1885</v>
      </c>
      <c r="K4" s="51">
        <v>0</v>
      </c>
    </row>
    <row r="5" spans="1:11" ht="15" thickBot="1">
      <c r="B5" s="32" t="s">
        <v>1</v>
      </c>
      <c r="D5" s="1"/>
      <c r="E5" s="1"/>
      <c r="F5" s="83" t="s">
        <v>2011</v>
      </c>
      <c r="I5" s="1"/>
      <c r="J5" s="50" t="s">
        <v>1886</v>
      </c>
      <c r="K5" s="7">
        <f>SUM(K8:K174)</f>
        <v>0</v>
      </c>
    </row>
    <row r="6" spans="1:11" ht="29.25" customHeight="1">
      <c r="A6" s="134" t="s">
        <v>3140</v>
      </c>
      <c r="B6" s="213" t="s">
        <v>2</v>
      </c>
      <c r="C6" s="224" t="s">
        <v>3</v>
      </c>
      <c r="D6" s="369" t="s">
        <v>1618</v>
      </c>
      <c r="E6" s="370"/>
      <c r="F6" s="225" t="s">
        <v>1619</v>
      </c>
      <c r="G6" s="214" t="s">
        <v>1620</v>
      </c>
      <c r="H6" s="215" t="s">
        <v>1898</v>
      </c>
      <c r="I6" s="216" t="s">
        <v>1887</v>
      </c>
      <c r="J6" s="217" t="s">
        <v>1888</v>
      </c>
      <c r="K6" s="218" t="s">
        <v>1889</v>
      </c>
    </row>
    <row r="7" spans="1:11">
      <c r="A7" s="6"/>
      <c r="B7" s="368" t="s">
        <v>1621</v>
      </c>
      <c r="C7" s="368"/>
      <c r="D7" s="368"/>
      <c r="E7" s="368"/>
      <c r="F7" s="368"/>
      <c r="G7" s="368"/>
      <c r="H7" s="368"/>
      <c r="I7" s="69"/>
      <c r="J7" s="66"/>
      <c r="K7" s="66"/>
    </row>
    <row r="8" spans="1:11" outlineLevel="1">
      <c r="A8" s="127">
        <v>0</v>
      </c>
      <c r="B8" s="219" t="s">
        <v>1622</v>
      </c>
      <c r="C8" s="219" t="s">
        <v>1623</v>
      </c>
      <c r="D8" s="220" t="s">
        <v>1624</v>
      </c>
      <c r="E8" s="219" t="s">
        <v>1380</v>
      </c>
      <c r="F8" s="219" t="s">
        <v>1625</v>
      </c>
      <c r="G8" s="220">
        <v>6</v>
      </c>
      <c r="H8" s="221">
        <v>23.21</v>
      </c>
      <c r="I8" s="69">
        <f t="shared" ref="I8:I20" si="0">H8*(1-Скидка_U_POL)</f>
        <v>23.21</v>
      </c>
      <c r="J8" s="68"/>
      <c r="K8" s="69">
        <f>I8*J8</f>
        <v>0</v>
      </c>
    </row>
    <row r="9" spans="1:11" outlineLevel="1">
      <c r="A9" s="127">
        <v>0</v>
      </c>
      <c r="B9" s="219" t="s">
        <v>1626</v>
      </c>
      <c r="C9" s="219" t="s">
        <v>1623</v>
      </c>
      <c r="D9" s="220" t="s">
        <v>1627</v>
      </c>
      <c r="E9" s="219" t="s">
        <v>1380</v>
      </c>
      <c r="F9" s="219" t="s">
        <v>1625</v>
      </c>
      <c r="G9" s="220">
        <v>2</v>
      </c>
      <c r="H9" s="221">
        <v>103.71</v>
      </c>
      <c r="I9" s="69">
        <f t="shared" si="0"/>
        <v>103.71</v>
      </c>
      <c r="J9" s="68"/>
      <c r="K9" s="69">
        <f t="shared" ref="K9:K69" si="1">I9*J9</f>
        <v>0</v>
      </c>
    </row>
    <row r="10" spans="1:11" outlineLevel="1">
      <c r="A10" s="127">
        <v>0</v>
      </c>
      <c r="B10" s="219" t="s">
        <v>3614</v>
      </c>
      <c r="C10" s="219" t="s">
        <v>3615</v>
      </c>
      <c r="D10" s="220" t="s">
        <v>1624</v>
      </c>
      <c r="E10" s="219" t="s">
        <v>1380</v>
      </c>
      <c r="F10" s="219" t="s">
        <v>1625</v>
      </c>
      <c r="G10" s="220">
        <v>6</v>
      </c>
      <c r="H10" s="221">
        <v>31.57</v>
      </c>
      <c r="I10" s="69">
        <f>H10*(1-Скидка_U_POL)</f>
        <v>31.57</v>
      </c>
      <c r="J10" s="68"/>
      <c r="K10" s="69">
        <f>I10*J10</f>
        <v>0</v>
      </c>
    </row>
    <row r="11" spans="1:11" outlineLevel="1">
      <c r="A11" s="127">
        <v>0</v>
      </c>
      <c r="B11" s="219" t="s">
        <v>3616</v>
      </c>
      <c r="C11" s="219" t="s">
        <v>3617</v>
      </c>
      <c r="D11" s="220" t="s">
        <v>1627</v>
      </c>
      <c r="E11" s="219" t="s">
        <v>1380</v>
      </c>
      <c r="F11" s="219" t="s">
        <v>1625</v>
      </c>
      <c r="G11" s="220">
        <v>2</v>
      </c>
      <c r="H11" s="221">
        <v>135.97</v>
      </c>
      <c r="I11" s="69">
        <f>H11*(1-Скидка_U_POL)</f>
        <v>135.97</v>
      </c>
      <c r="J11" s="68"/>
      <c r="K11" s="69">
        <f>I11*J11</f>
        <v>0</v>
      </c>
    </row>
    <row r="12" spans="1:11" outlineLevel="1">
      <c r="A12" s="127">
        <v>0</v>
      </c>
      <c r="B12" s="219" t="s">
        <v>1628</v>
      </c>
      <c r="C12" s="219" t="s">
        <v>1629</v>
      </c>
      <c r="D12" s="220" t="s">
        <v>1624</v>
      </c>
      <c r="E12" s="219" t="s">
        <v>1380</v>
      </c>
      <c r="F12" s="219" t="s">
        <v>1625</v>
      </c>
      <c r="G12" s="220">
        <v>6</v>
      </c>
      <c r="H12" s="221">
        <v>25.2</v>
      </c>
      <c r="I12" s="69">
        <f t="shared" si="0"/>
        <v>25.2</v>
      </c>
      <c r="J12" s="68"/>
      <c r="K12" s="69">
        <f t="shared" si="1"/>
        <v>0</v>
      </c>
    </row>
    <row r="13" spans="1:11" outlineLevel="1">
      <c r="A13" s="127">
        <v>0</v>
      </c>
      <c r="B13" s="219" t="s">
        <v>1630</v>
      </c>
      <c r="C13" s="219" t="s">
        <v>1631</v>
      </c>
      <c r="D13" s="220" t="s">
        <v>1624</v>
      </c>
      <c r="E13" s="219" t="s">
        <v>1380</v>
      </c>
      <c r="F13" s="219" t="s">
        <v>1625</v>
      </c>
      <c r="G13" s="220">
        <v>6</v>
      </c>
      <c r="H13" s="221">
        <v>18.53</v>
      </c>
      <c r="I13" s="69">
        <f t="shared" si="0"/>
        <v>18.53</v>
      </c>
      <c r="J13" s="68"/>
      <c r="K13" s="69">
        <f t="shared" si="1"/>
        <v>0</v>
      </c>
    </row>
    <row r="14" spans="1:11" outlineLevel="1">
      <c r="A14" s="127">
        <v>0</v>
      </c>
      <c r="B14" s="219" t="s">
        <v>1632</v>
      </c>
      <c r="C14" s="219" t="s">
        <v>1631</v>
      </c>
      <c r="D14" s="220" t="s">
        <v>1627</v>
      </c>
      <c r="E14" s="219" t="s">
        <v>1380</v>
      </c>
      <c r="F14" s="219" t="s">
        <v>1625</v>
      </c>
      <c r="G14" s="220">
        <v>2</v>
      </c>
      <c r="H14" s="221">
        <v>84.16</v>
      </c>
      <c r="I14" s="69">
        <f t="shared" si="0"/>
        <v>84.16</v>
      </c>
      <c r="J14" s="68"/>
      <c r="K14" s="69">
        <f t="shared" si="1"/>
        <v>0</v>
      </c>
    </row>
    <row r="15" spans="1:11" outlineLevel="1">
      <c r="A15" s="127">
        <v>0</v>
      </c>
      <c r="B15" s="219" t="s">
        <v>1633</v>
      </c>
      <c r="C15" s="219" t="s">
        <v>1634</v>
      </c>
      <c r="D15" s="220" t="s">
        <v>1624</v>
      </c>
      <c r="E15" s="219" t="s">
        <v>1380</v>
      </c>
      <c r="F15" s="219" t="s">
        <v>1625</v>
      </c>
      <c r="G15" s="220">
        <v>6</v>
      </c>
      <c r="H15" s="221">
        <v>21.47</v>
      </c>
      <c r="I15" s="69">
        <f t="shared" si="0"/>
        <v>21.47</v>
      </c>
      <c r="J15" s="68"/>
      <c r="K15" s="69">
        <f t="shared" si="1"/>
        <v>0</v>
      </c>
    </row>
    <row r="16" spans="1:11" outlineLevel="1">
      <c r="A16" s="127">
        <v>0</v>
      </c>
      <c r="B16" s="219" t="s">
        <v>1635</v>
      </c>
      <c r="C16" s="219" t="s">
        <v>1634</v>
      </c>
      <c r="D16" s="220" t="s">
        <v>1627</v>
      </c>
      <c r="E16" s="219" t="s">
        <v>1380</v>
      </c>
      <c r="F16" s="219" t="s">
        <v>1625</v>
      </c>
      <c r="G16" s="220">
        <v>2</v>
      </c>
      <c r="H16" s="221">
        <v>96.04</v>
      </c>
      <c r="I16" s="69">
        <f t="shared" si="0"/>
        <v>96.04</v>
      </c>
      <c r="J16" s="68"/>
      <c r="K16" s="69">
        <f t="shared" si="1"/>
        <v>0</v>
      </c>
    </row>
    <row r="17" spans="1:11" outlineLevel="1">
      <c r="A17" s="127">
        <v>0</v>
      </c>
      <c r="B17" s="219" t="s">
        <v>1636</v>
      </c>
      <c r="C17" s="219" t="s">
        <v>1637</v>
      </c>
      <c r="D17" s="220" t="s">
        <v>1624</v>
      </c>
      <c r="E17" s="219" t="s">
        <v>1380</v>
      </c>
      <c r="F17" s="219" t="s">
        <v>1625</v>
      </c>
      <c r="G17" s="220">
        <v>6</v>
      </c>
      <c r="H17" s="221">
        <v>21.47</v>
      </c>
      <c r="I17" s="69">
        <f t="shared" si="0"/>
        <v>21.47</v>
      </c>
      <c r="J17" s="68"/>
      <c r="K17" s="69">
        <f t="shared" si="1"/>
        <v>0</v>
      </c>
    </row>
    <row r="18" spans="1:11" outlineLevel="1">
      <c r="A18" s="127">
        <v>0</v>
      </c>
      <c r="B18" s="219" t="s">
        <v>1639</v>
      </c>
      <c r="C18" s="219" t="s">
        <v>1640</v>
      </c>
      <c r="D18" s="220" t="s">
        <v>1624</v>
      </c>
      <c r="E18" s="219" t="s">
        <v>1380</v>
      </c>
      <c r="F18" s="219" t="s">
        <v>1625</v>
      </c>
      <c r="G18" s="220">
        <v>6</v>
      </c>
      <c r="H18" s="221">
        <v>22.07</v>
      </c>
      <c r="I18" s="69">
        <f t="shared" si="0"/>
        <v>22.07</v>
      </c>
      <c r="J18" s="68"/>
      <c r="K18" s="69">
        <f t="shared" si="1"/>
        <v>0</v>
      </c>
    </row>
    <row r="19" spans="1:11" outlineLevel="1">
      <c r="A19" s="127">
        <v>0</v>
      </c>
      <c r="B19" s="219" t="s">
        <v>1641</v>
      </c>
      <c r="C19" s="219" t="s">
        <v>1640</v>
      </c>
      <c r="D19" s="220" t="s">
        <v>1627</v>
      </c>
      <c r="E19" s="219" t="s">
        <v>1380</v>
      </c>
      <c r="F19" s="219" t="s">
        <v>1625</v>
      </c>
      <c r="G19" s="220">
        <v>2</v>
      </c>
      <c r="H19" s="221">
        <v>99.92</v>
      </c>
      <c r="I19" s="69">
        <f t="shared" si="0"/>
        <v>99.92</v>
      </c>
      <c r="J19" s="68"/>
      <c r="K19" s="69">
        <f t="shared" si="1"/>
        <v>0</v>
      </c>
    </row>
    <row r="20" spans="1:11" outlineLevel="1">
      <c r="A20" s="127">
        <v>0</v>
      </c>
      <c r="B20" s="219" t="s">
        <v>1642</v>
      </c>
      <c r="C20" s="219" t="s">
        <v>1643</v>
      </c>
      <c r="D20" s="220" t="s">
        <v>1624</v>
      </c>
      <c r="E20" s="219" t="s">
        <v>1380</v>
      </c>
      <c r="F20" s="219" t="s">
        <v>1625</v>
      </c>
      <c r="G20" s="220">
        <v>6</v>
      </c>
      <c r="H20" s="221">
        <v>16.97</v>
      </c>
      <c r="I20" s="69">
        <f t="shared" si="0"/>
        <v>16.97</v>
      </c>
      <c r="J20" s="68"/>
      <c r="K20" s="69">
        <f t="shared" si="1"/>
        <v>0</v>
      </c>
    </row>
    <row r="21" spans="1:11" outlineLevel="1">
      <c r="A21" s="127"/>
      <c r="B21" s="222" t="s">
        <v>1665</v>
      </c>
      <c r="C21" s="219"/>
      <c r="D21" s="220"/>
      <c r="E21" s="219"/>
      <c r="F21" s="219"/>
      <c r="G21" s="220"/>
      <c r="H21" s="221"/>
      <c r="I21" s="69"/>
      <c r="J21" s="68"/>
      <c r="K21" s="69"/>
    </row>
    <row r="22" spans="1:11" outlineLevel="1">
      <c r="A22" s="127">
        <v>0</v>
      </c>
      <c r="B22" s="219" t="s">
        <v>1666</v>
      </c>
      <c r="C22" s="219" t="s">
        <v>1667</v>
      </c>
      <c r="D22" s="220" t="s">
        <v>1668</v>
      </c>
      <c r="E22" s="219" t="s">
        <v>1380</v>
      </c>
      <c r="F22" s="219" t="s">
        <v>1625</v>
      </c>
      <c r="G22" s="220">
        <v>4</v>
      </c>
      <c r="H22" s="221">
        <v>86.47</v>
      </c>
      <c r="I22" s="69">
        <f>H22*(1-Скидка_U_POL)</f>
        <v>86.47</v>
      </c>
      <c r="J22" s="68"/>
      <c r="K22" s="69">
        <f t="shared" si="1"/>
        <v>0</v>
      </c>
    </row>
    <row r="23" spans="1:11" outlineLevel="1">
      <c r="A23" s="127">
        <v>0</v>
      </c>
      <c r="B23" s="219" t="s">
        <v>1669</v>
      </c>
      <c r="C23" s="219" t="s">
        <v>1670</v>
      </c>
      <c r="D23" s="220" t="s">
        <v>1668</v>
      </c>
      <c r="E23" s="219" t="s">
        <v>1380</v>
      </c>
      <c r="F23" s="219" t="s">
        <v>1625</v>
      </c>
      <c r="G23" s="220">
        <v>4</v>
      </c>
      <c r="H23" s="221">
        <v>68.239999999999995</v>
      </c>
      <c r="I23" s="69">
        <f>H23*(1-Скидка_U_POL)</f>
        <v>68.239999999999995</v>
      </c>
      <c r="J23" s="68"/>
      <c r="K23" s="69">
        <f t="shared" si="1"/>
        <v>0</v>
      </c>
    </row>
    <row r="24" spans="1:11" outlineLevel="1">
      <c r="A24" s="127">
        <v>0</v>
      </c>
      <c r="B24" s="219" t="s">
        <v>1671</v>
      </c>
      <c r="C24" s="219" t="s">
        <v>1672</v>
      </c>
      <c r="D24" s="220" t="s">
        <v>1668</v>
      </c>
      <c r="E24" s="219" t="s">
        <v>1380</v>
      </c>
      <c r="F24" s="219" t="s">
        <v>1625</v>
      </c>
      <c r="G24" s="220">
        <v>4</v>
      </c>
      <c r="H24" s="221">
        <v>68.239999999999995</v>
      </c>
      <c r="I24" s="69">
        <f>H24*(1-Скидка_U_POL)</f>
        <v>68.239999999999995</v>
      </c>
      <c r="J24" s="68"/>
      <c r="K24" s="69">
        <f t="shared" si="1"/>
        <v>0</v>
      </c>
    </row>
    <row r="25" spans="1:11">
      <c r="A25" s="127"/>
      <c r="B25" s="368" t="s">
        <v>1673</v>
      </c>
      <c r="C25" s="368"/>
      <c r="D25" s="368"/>
      <c r="E25" s="368"/>
      <c r="F25" s="368"/>
      <c r="G25" s="368"/>
      <c r="H25" s="368"/>
      <c r="I25" s="69"/>
      <c r="J25" s="68"/>
      <c r="K25" s="69"/>
    </row>
    <row r="26" spans="1:11" outlineLevel="1">
      <c r="A26" s="127">
        <v>0</v>
      </c>
      <c r="B26" s="219" t="s">
        <v>4623</v>
      </c>
      <c r="C26" s="219" t="s">
        <v>4624</v>
      </c>
      <c r="D26" s="220" t="s">
        <v>1624</v>
      </c>
      <c r="E26" s="219" t="s">
        <v>1380</v>
      </c>
      <c r="F26" s="219" t="s">
        <v>1674</v>
      </c>
      <c r="G26" s="220">
        <v>6</v>
      </c>
      <c r="H26" s="221">
        <v>21.97</v>
      </c>
      <c r="I26" s="69">
        <f t="shared" ref="I26:I37" si="2">H26*(1-Скидка_U_POL)</f>
        <v>21.97</v>
      </c>
      <c r="J26" s="68"/>
      <c r="K26" s="69">
        <f t="shared" si="1"/>
        <v>0</v>
      </c>
    </row>
    <row r="27" spans="1:11" outlineLevel="1">
      <c r="A27" s="127">
        <v>0</v>
      </c>
      <c r="B27" s="219" t="s">
        <v>4625</v>
      </c>
      <c r="C27" s="219" t="s">
        <v>4624</v>
      </c>
      <c r="D27" s="220" t="s">
        <v>1675</v>
      </c>
      <c r="E27" s="219" t="s">
        <v>1380</v>
      </c>
      <c r="F27" s="219" t="s">
        <v>1674</v>
      </c>
      <c r="G27" s="220">
        <v>4</v>
      </c>
      <c r="H27" s="221">
        <v>63.55</v>
      </c>
      <c r="I27" s="69">
        <f t="shared" si="2"/>
        <v>63.55</v>
      </c>
      <c r="J27" s="68"/>
      <c r="K27" s="69">
        <f t="shared" si="1"/>
        <v>0</v>
      </c>
    </row>
    <row r="28" spans="1:11" outlineLevel="1">
      <c r="A28" s="127">
        <v>0</v>
      </c>
      <c r="B28" s="219" t="s">
        <v>1678</v>
      </c>
      <c r="C28" s="219" t="s">
        <v>1676</v>
      </c>
      <c r="D28" s="220" t="s">
        <v>1627</v>
      </c>
      <c r="E28" s="219" t="s">
        <v>1380</v>
      </c>
      <c r="F28" s="219" t="s">
        <v>1674</v>
      </c>
      <c r="G28" s="220">
        <v>2</v>
      </c>
      <c r="H28" s="221">
        <v>99.4</v>
      </c>
      <c r="I28" s="69">
        <f t="shared" si="2"/>
        <v>99.4</v>
      </c>
      <c r="J28" s="68"/>
      <c r="K28" s="69">
        <f t="shared" si="1"/>
        <v>0</v>
      </c>
    </row>
    <row r="29" spans="1:11" outlineLevel="1">
      <c r="A29" s="127">
        <v>0</v>
      </c>
      <c r="B29" s="219" t="s">
        <v>1679</v>
      </c>
      <c r="C29" s="219" t="s">
        <v>1680</v>
      </c>
      <c r="D29" s="220" t="s">
        <v>1624</v>
      </c>
      <c r="E29" s="219" t="s">
        <v>1380</v>
      </c>
      <c r="F29" s="219" t="s">
        <v>1681</v>
      </c>
      <c r="G29" s="220">
        <v>6</v>
      </c>
      <c r="H29" s="221">
        <v>16.52</v>
      </c>
      <c r="I29" s="69">
        <f t="shared" si="2"/>
        <v>16.52</v>
      </c>
      <c r="J29" s="68"/>
      <c r="K29" s="69">
        <f t="shared" si="1"/>
        <v>0</v>
      </c>
    </row>
    <row r="30" spans="1:11" outlineLevel="1">
      <c r="A30" s="127">
        <v>0</v>
      </c>
      <c r="B30" s="219" t="s">
        <v>1682</v>
      </c>
      <c r="C30" s="219" t="s">
        <v>1680</v>
      </c>
      <c r="D30" s="220" t="s">
        <v>1675</v>
      </c>
      <c r="E30" s="219" t="s">
        <v>1380</v>
      </c>
      <c r="F30" s="219" t="s">
        <v>1681</v>
      </c>
      <c r="G30" s="220">
        <v>4</v>
      </c>
      <c r="H30" s="221">
        <v>48.9</v>
      </c>
      <c r="I30" s="69">
        <f t="shared" si="2"/>
        <v>48.9</v>
      </c>
      <c r="J30" s="68"/>
      <c r="K30" s="69">
        <f t="shared" si="1"/>
        <v>0</v>
      </c>
    </row>
    <row r="31" spans="1:11" outlineLevel="1">
      <c r="A31" s="127">
        <v>0</v>
      </c>
      <c r="B31" s="219" t="s">
        <v>1683</v>
      </c>
      <c r="C31" s="219" t="s">
        <v>1680</v>
      </c>
      <c r="D31" s="220" t="s">
        <v>1668</v>
      </c>
      <c r="E31" s="219" t="s">
        <v>1380</v>
      </c>
      <c r="F31" s="219" t="s">
        <v>1681</v>
      </c>
      <c r="G31" s="220">
        <v>2</v>
      </c>
      <c r="H31" s="221">
        <v>62.58</v>
      </c>
      <c r="I31" s="69">
        <f t="shared" si="2"/>
        <v>62.58</v>
      </c>
      <c r="J31" s="68"/>
      <c r="K31" s="69">
        <f t="shared" si="1"/>
        <v>0</v>
      </c>
    </row>
    <row r="32" spans="1:11" outlineLevel="1">
      <c r="A32" s="127">
        <v>0</v>
      </c>
      <c r="B32" s="219" t="s">
        <v>1684</v>
      </c>
      <c r="C32" s="219" t="s">
        <v>1680</v>
      </c>
      <c r="D32" s="220" t="s">
        <v>1624</v>
      </c>
      <c r="E32" s="219" t="s">
        <v>1380</v>
      </c>
      <c r="F32" s="219" t="s">
        <v>1674</v>
      </c>
      <c r="G32" s="220">
        <v>6</v>
      </c>
      <c r="H32" s="221">
        <v>16.52</v>
      </c>
      <c r="I32" s="69">
        <f t="shared" si="2"/>
        <v>16.52</v>
      </c>
      <c r="J32" s="68"/>
      <c r="K32" s="69">
        <f t="shared" si="1"/>
        <v>0</v>
      </c>
    </row>
    <row r="33" spans="1:12" outlineLevel="1">
      <c r="A33" s="127">
        <v>0</v>
      </c>
      <c r="B33" s="219" t="s">
        <v>1685</v>
      </c>
      <c r="C33" s="219" t="s">
        <v>1680</v>
      </c>
      <c r="D33" s="220" t="s">
        <v>1675</v>
      </c>
      <c r="E33" s="219" t="s">
        <v>1380</v>
      </c>
      <c r="F33" s="219" t="s">
        <v>1674</v>
      </c>
      <c r="G33" s="220">
        <v>4</v>
      </c>
      <c r="H33" s="221">
        <v>48.9</v>
      </c>
      <c r="I33" s="69">
        <f t="shared" si="2"/>
        <v>48.9</v>
      </c>
      <c r="J33" s="68"/>
      <c r="K33" s="69">
        <f t="shared" si="1"/>
        <v>0</v>
      </c>
    </row>
    <row r="34" spans="1:12" outlineLevel="1">
      <c r="A34" s="127">
        <v>0</v>
      </c>
      <c r="B34" s="219" t="s">
        <v>1686</v>
      </c>
      <c r="C34" s="219" t="s">
        <v>1680</v>
      </c>
      <c r="D34" s="220" t="s">
        <v>1668</v>
      </c>
      <c r="E34" s="219" t="s">
        <v>1380</v>
      </c>
      <c r="F34" s="219" t="s">
        <v>1674</v>
      </c>
      <c r="G34" s="220">
        <v>2</v>
      </c>
      <c r="H34" s="221">
        <v>62.58</v>
      </c>
      <c r="I34" s="69">
        <f t="shared" si="2"/>
        <v>62.58</v>
      </c>
      <c r="J34" s="68"/>
      <c r="K34" s="69">
        <f t="shared" si="1"/>
        <v>0</v>
      </c>
    </row>
    <row r="35" spans="1:12" outlineLevel="1">
      <c r="A35" s="127">
        <v>0</v>
      </c>
      <c r="B35" s="219" t="s">
        <v>1687</v>
      </c>
      <c r="C35" s="219" t="s">
        <v>1680</v>
      </c>
      <c r="D35" s="220" t="s">
        <v>1624</v>
      </c>
      <c r="E35" s="219" t="s">
        <v>1380</v>
      </c>
      <c r="F35" s="219" t="s">
        <v>1688</v>
      </c>
      <c r="G35" s="220">
        <v>6</v>
      </c>
      <c r="H35" s="221">
        <v>16.52</v>
      </c>
      <c r="I35" s="69">
        <f t="shared" si="2"/>
        <v>16.52</v>
      </c>
      <c r="J35" s="68"/>
      <c r="K35" s="69">
        <f t="shared" si="1"/>
        <v>0</v>
      </c>
    </row>
    <row r="36" spans="1:12" outlineLevel="1">
      <c r="A36" s="127">
        <v>0</v>
      </c>
      <c r="B36" s="219" t="s">
        <v>3618</v>
      </c>
      <c r="C36" s="219" t="s">
        <v>1680</v>
      </c>
      <c r="D36" s="220" t="s">
        <v>1675</v>
      </c>
      <c r="E36" s="219" t="s">
        <v>1380</v>
      </c>
      <c r="F36" s="219" t="s">
        <v>1688</v>
      </c>
      <c r="G36" s="220">
        <v>4</v>
      </c>
      <c r="H36" s="221">
        <v>49.88</v>
      </c>
      <c r="I36" s="69">
        <f>H36*(1-Скидка_U_POL)</f>
        <v>49.88</v>
      </c>
      <c r="J36" s="68"/>
      <c r="K36" s="69">
        <f t="shared" si="1"/>
        <v>0</v>
      </c>
    </row>
    <row r="37" spans="1:12" outlineLevel="1">
      <c r="A37" s="127">
        <v>0</v>
      </c>
      <c r="B37" s="219" t="s">
        <v>1689</v>
      </c>
      <c r="C37" s="219" t="s">
        <v>1680</v>
      </c>
      <c r="D37" s="220" t="s">
        <v>1668</v>
      </c>
      <c r="E37" s="219" t="s">
        <v>1380</v>
      </c>
      <c r="F37" s="219" t="s">
        <v>1688</v>
      </c>
      <c r="G37" s="220">
        <v>2</v>
      </c>
      <c r="H37" s="221">
        <v>62.58</v>
      </c>
      <c r="I37" s="69">
        <f t="shared" si="2"/>
        <v>62.58</v>
      </c>
      <c r="J37" s="68"/>
      <c r="K37" s="69">
        <f t="shared" si="1"/>
        <v>0</v>
      </c>
    </row>
    <row r="38" spans="1:12" outlineLevel="1">
      <c r="A38" s="127"/>
      <c r="B38" s="222" t="s">
        <v>1696</v>
      </c>
      <c r="C38" s="219"/>
      <c r="D38" s="220"/>
      <c r="E38" s="219"/>
      <c r="F38" s="219"/>
      <c r="G38" s="220"/>
      <c r="H38" s="221"/>
      <c r="I38" s="69"/>
      <c r="J38" s="68"/>
      <c r="K38" s="69"/>
    </row>
    <row r="39" spans="1:12" outlineLevel="1">
      <c r="A39" s="127">
        <v>0</v>
      </c>
      <c r="B39" s="219" t="s">
        <v>1697</v>
      </c>
      <c r="C39" s="219" t="s">
        <v>1698</v>
      </c>
      <c r="D39" s="220" t="s">
        <v>1624</v>
      </c>
      <c r="E39" s="219" t="s">
        <v>1380</v>
      </c>
      <c r="F39" s="219" t="s">
        <v>1699</v>
      </c>
      <c r="G39" s="220">
        <v>6</v>
      </c>
      <c r="H39" s="221">
        <v>41.14</v>
      </c>
      <c r="I39" s="69">
        <f>H39*(1-Скидка_U_POL)</f>
        <v>41.14</v>
      </c>
      <c r="J39" s="68"/>
      <c r="K39" s="69">
        <f t="shared" si="1"/>
        <v>0</v>
      </c>
    </row>
    <row r="40" spans="1:12" outlineLevel="1">
      <c r="A40" s="127">
        <v>0</v>
      </c>
      <c r="B40" s="219" t="s">
        <v>1700</v>
      </c>
      <c r="C40" s="219" t="s">
        <v>1701</v>
      </c>
      <c r="D40" s="220" t="s">
        <v>1624</v>
      </c>
      <c r="E40" s="219" t="s">
        <v>1380</v>
      </c>
      <c r="F40" s="219" t="s">
        <v>1674</v>
      </c>
      <c r="G40" s="220">
        <v>6</v>
      </c>
      <c r="H40" s="221">
        <v>36.36</v>
      </c>
      <c r="I40" s="69">
        <f>H40*(1-Скидка_U_POL)</f>
        <v>36.36</v>
      </c>
      <c r="J40" s="68"/>
      <c r="K40" s="69">
        <f t="shared" si="1"/>
        <v>0</v>
      </c>
    </row>
    <row r="41" spans="1:12" outlineLevel="1">
      <c r="A41" s="127">
        <v>0</v>
      </c>
      <c r="B41" s="219" t="s">
        <v>1705</v>
      </c>
      <c r="C41" s="219" t="s">
        <v>1706</v>
      </c>
      <c r="D41" s="220" t="s">
        <v>1624</v>
      </c>
      <c r="E41" s="219" t="s">
        <v>1380</v>
      </c>
      <c r="F41" s="219" t="s">
        <v>1625</v>
      </c>
      <c r="G41" s="220">
        <v>6</v>
      </c>
      <c r="H41" s="221">
        <v>34.43</v>
      </c>
      <c r="I41" s="69">
        <f>H41*(1-Скидка_U_POL)</f>
        <v>34.43</v>
      </c>
      <c r="J41" s="68"/>
      <c r="K41" s="69">
        <f t="shared" si="1"/>
        <v>0</v>
      </c>
    </row>
    <row r="42" spans="1:12" outlineLevel="1">
      <c r="A42" s="127">
        <v>0</v>
      </c>
      <c r="B42" s="219" t="s">
        <v>3777</v>
      </c>
      <c r="C42" s="219" t="s">
        <v>3778</v>
      </c>
      <c r="D42" s="220" t="s">
        <v>3779</v>
      </c>
      <c r="E42" s="219" t="s">
        <v>1380</v>
      </c>
      <c r="F42" s="219" t="s">
        <v>1652</v>
      </c>
      <c r="G42" s="220">
        <v>6</v>
      </c>
      <c r="H42" s="221">
        <v>15</v>
      </c>
      <c r="I42" s="69">
        <f>H42*(1-Скидка_U_POL)</f>
        <v>15</v>
      </c>
      <c r="J42" s="68"/>
      <c r="K42" s="69">
        <f>I42*J42</f>
        <v>0</v>
      </c>
      <c r="L42" s="91"/>
    </row>
    <row r="43" spans="1:12" outlineLevel="1">
      <c r="A43" s="127">
        <v>0</v>
      </c>
      <c r="B43" s="219" t="s">
        <v>3780</v>
      </c>
      <c r="C43" s="219" t="s">
        <v>3781</v>
      </c>
      <c r="D43" s="220" t="s">
        <v>1715</v>
      </c>
      <c r="E43" s="219" t="s">
        <v>1380</v>
      </c>
      <c r="F43" s="219" t="s">
        <v>1625</v>
      </c>
      <c r="G43" s="220">
        <v>6</v>
      </c>
      <c r="H43" s="221">
        <v>9.69</v>
      </c>
      <c r="I43" s="69">
        <f>H43*(1-Скидка_U_POL)</f>
        <v>9.69</v>
      </c>
      <c r="J43" s="68"/>
      <c r="K43" s="69">
        <f>I43*J43</f>
        <v>0</v>
      </c>
      <c r="L43" s="91"/>
    </row>
    <row r="44" spans="1:12">
      <c r="A44" s="127"/>
      <c r="B44" s="368" t="s">
        <v>1712</v>
      </c>
      <c r="C44" s="368"/>
      <c r="D44" s="368"/>
      <c r="E44" s="368"/>
      <c r="F44" s="368"/>
      <c r="G44" s="368"/>
      <c r="H44" s="368"/>
      <c r="I44" s="69"/>
      <c r="J44" s="68"/>
      <c r="K44" s="69"/>
    </row>
    <row r="45" spans="1:12" outlineLevel="1">
      <c r="A45" s="127">
        <v>0</v>
      </c>
      <c r="B45" s="219" t="s">
        <v>1714</v>
      </c>
      <c r="C45" s="219" t="s">
        <v>1713</v>
      </c>
      <c r="D45" s="220" t="s">
        <v>1715</v>
      </c>
      <c r="E45" s="219" t="s">
        <v>1380</v>
      </c>
      <c r="F45" s="219" t="s">
        <v>1625</v>
      </c>
      <c r="G45" s="220">
        <v>12</v>
      </c>
      <c r="H45" s="221">
        <v>9.18</v>
      </c>
      <c r="I45" s="69">
        <f t="shared" ref="I45:I56" si="3">H45*(1-Скидка_U_POL)</f>
        <v>9.18</v>
      </c>
      <c r="J45" s="68"/>
      <c r="K45" s="69">
        <f t="shared" si="1"/>
        <v>0</v>
      </c>
    </row>
    <row r="46" spans="1:12" outlineLevel="1">
      <c r="A46" s="127">
        <v>0</v>
      </c>
      <c r="B46" s="219" t="s">
        <v>1716</v>
      </c>
      <c r="C46" s="219" t="s">
        <v>1713</v>
      </c>
      <c r="D46" s="220" t="s">
        <v>1717</v>
      </c>
      <c r="E46" s="219" t="s">
        <v>1380</v>
      </c>
      <c r="F46" s="219" t="s">
        <v>1625</v>
      </c>
      <c r="G46" s="220">
        <v>6</v>
      </c>
      <c r="H46" s="221">
        <v>11.47</v>
      </c>
      <c r="I46" s="69">
        <f t="shared" si="3"/>
        <v>11.47</v>
      </c>
      <c r="J46" s="68"/>
      <c r="K46" s="69">
        <f t="shared" si="1"/>
        <v>0</v>
      </c>
    </row>
    <row r="47" spans="1:12" outlineLevel="1">
      <c r="A47" s="127">
        <v>0</v>
      </c>
      <c r="B47" s="219" t="s">
        <v>1718</v>
      </c>
      <c r="C47" s="219" t="s">
        <v>1713</v>
      </c>
      <c r="D47" s="220" t="s">
        <v>1649</v>
      </c>
      <c r="E47" s="219" t="s">
        <v>1380</v>
      </c>
      <c r="F47" s="219" t="s">
        <v>1625</v>
      </c>
      <c r="G47" s="220">
        <v>6</v>
      </c>
      <c r="H47" s="221">
        <v>16.63</v>
      </c>
      <c r="I47" s="69">
        <f t="shared" si="3"/>
        <v>16.63</v>
      </c>
      <c r="J47" s="68"/>
      <c r="K47" s="69">
        <f t="shared" si="1"/>
        <v>0</v>
      </c>
    </row>
    <row r="48" spans="1:12" outlineLevel="1">
      <c r="A48" s="127">
        <v>0</v>
      </c>
      <c r="B48" s="219" t="s">
        <v>1719</v>
      </c>
      <c r="C48" s="219" t="s">
        <v>1713</v>
      </c>
      <c r="D48" s="220" t="s">
        <v>1624</v>
      </c>
      <c r="E48" s="219" t="s">
        <v>1380</v>
      </c>
      <c r="F48" s="219" t="s">
        <v>1625</v>
      </c>
      <c r="G48" s="220">
        <v>6</v>
      </c>
      <c r="H48" s="221">
        <v>32.96</v>
      </c>
      <c r="I48" s="69">
        <f t="shared" si="3"/>
        <v>32.96</v>
      </c>
      <c r="J48" s="68"/>
      <c r="K48" s="69">
        <f t="shared" si="1"/>
        <v>0</v>
      </c>
    </row>
    <row r="49" spans="1:11" outlineLevel="1">
      <c r="A49" s="127">
        <v>0</v>
      </c>
      <c r="B49" s="219" t="s">
        <v>1720</v>
      </c>
      <c r="C49" s="219" t="s">
        <v>1713</v>
      </c>
      <c r="D49" s="220" t="s">
        <v>1677</v>
      </c>
      <c r="E49" s="219" t="s">
        <v>1380</v>
      </c>
      <c r="F49" s="219" t="s">
        <v>1625</v>
      </c>
      <c r="G49" s="220">
        <v>4</v>
      </c>
      <c r="H49" s="221">
        <v>69.709999999999994</v>
      </c>
      <c r="I49" s="69">
        <f t="shared" si="3"/>
        <v>69.709999999999994</v>
      </c>
      <c r="J49" s="68"/>
      <c r="K49" s="69">
        <f t="shared" si="1"/>
        <v>0</v>
      </c>
    </row>
    <row r="50" spans="1:11" outlineLevel="1">
      <c r="A50" s="127">
        <v>0</v>
      </c>
      <c r="B50" s="219" t="s">
        <v>1721</v>
      </c>
      <c r="C50" s="219" t="s">
        <v>1713</v>
      </c>
      <c r="D50" s="220" t="s">
        <v>1627</v>
      </c>
      <c r="E50" s="219" t="s">
        <v>1380</v>
      </c>
      <c r="F50" s="219" t="s">
        <v>1625</v>
      </c>
      <c r="G50" s="220">
        <v>2</v>
      </c>
      <c r="H50" s="221">
        <v>135.43</v>
      </c>
      <c r="I50" s="69">
        <f t="shared" si="3"/>
        <v>135.43</v>
      </c>
      <c r="J50" s="68"/>
      <c r="K50" s="69">
        <f t="shared" si="1"/>
        <v>0</v>
      </c>
    </row>
    <row r="51" spans="1:11" outlineLevel="1">
      <c r="A51" s="127">
        <v>0</v>
      </c>
      <c r="B51" s="219" t="s">
        <v>1722</v>
      </c>
      <c r="C51" s="219" t="s">
        <v>1723</v>
      </c>
      <c r="D51" s="220" t="s">
        <v>1715</v>
      </c>
      <c r="E51" s="219" t="s">
        <v>1380</v>
      </c>
      <c r="F51" s="219" t="s">
        <v>1625</v>
      </c>
      <c r="G51" s="220">
        <v>12</v>
      </c>
      <c r="H51" s="221">
        <v>9.3699999999999992</v>
      </c>
      <c r="I51" s="69">
        <f t="shared" si="3"/>
        <v>9.3699999999999992</v>
      </c>
      <c r="J51" s="68"/>
      <c r="K51" s="69">
        <f t="shared" si="1"/>
        <v>0</v>
      </c>
    </row>
    <row r="52" spans="1:11" outlineLevel="1">
      <c r="A52" s="127">
        <v>0</v>
      </c>
      <c r="B52" s="219" t="s">
        <v>1724</v>
      </c>
      <c r="C52" s="219" t="s">
        <v>1723</v>
      </c>
      <c r="D52" s="220" t="s">
        <v>1717</v>
      </c>
      <c r="E52" s="219" t="s">
        <v>1380</v>
      </c>
      <c r="F52" s="219" t="s">
        <v>1625</v>
      </c>
      <c r="G52" s="220">
        <v>6</v>
      </c>
      <c r="H52" s="221">
        <v>13.2</v>
      </c>
      <c r="I52" s="69">
        <f t="shared" si="3"/>
        <v>13.2</v>
      </c>
      <c r="J52" s="68"/>
      <c r="K52" s="69">
        <f t="shared" si="1"/>
        <v>0</v>
      </c>
    </row>
    <row r="53" spans="1:11" outlineLevel="1">
      <c r="A53" s="127">
        <v>0</v>
      </c>
      <c r="B53" s="219" t="s">
        <v>1725</v>
      </c>
      <c r="C53" s="219" t="s">
        <v>1723</v>
      </c>
      <c r="D53" s="220" t="s">
        <v>1649</v>
      </c>
      <c r="E53" s="219" t="s">
        <v>1380</v>
      </c>
      <c r="F53" s="219" t="s">
        <v>1625</v>
      </c>
      <c r="G53" s="220">
        <v>6</v>
      </c>
      <c r="H53" s="221">
        <v>18.489999999999998</v>
      </c>
      <c r="I53" s="69">
        <f t="shared" si="3"/>
        <v>18.489999999999998</v>
      </c>
      <c r="J53" s="68"/>
      <c r="K53" s="69">
        <f t="shared" si="1"/>
        <v>0</v>
      </c>
    </row>
    <row r="54" spans="1:11" outlineLevel="1">
      <c r="A54" s="127">
        <v>0</v>
      </c>
      <c r="B54" s="219" t="s">
        <v>1726</v>
      </c>
      <c r="C54" s="219" t="s">
        <v>1723</v>
      </c>
      <c r="D54" s="220" t="s">
        <v>1624</v>
      </c>
      <c r="E54" s="219" t="s">
        <v>1380</v>
      </c>
      <c r="F54" s="219" t="s">
        <v>1625</v>
      </c>
      <c r="G54" s="220">
        <v>6</v>
      </c>
      <c r="H54" s="221">
        <v>36.39</v>
      </c>
      <c r="I54" s="69">
        <f t="shared" si="3"/>
        <v>36.39</v>
      </c>
      <c r="J54" s="68"/>
      <c r="K54" s="69">
        <f t="shared" si="1"/>
        <v>0</v>
      </c>
    </row>
    <row r="55" spans="1:11" outlineLevel="1">
      <c r="A55" s="127">
        <v>0</v>
      </c>
      <c r="B55" s="219" t="s">
        <v>1727</v>
      </c>
      <c r="C55" s="219" t="s">
        <v>1723</v>
      </c>
      <c r="D55" s="220" t="s">
        <v>1677</v>
      </c>
      <c r="E55" s="219" t="s">
        <v>1380</v>
      </c>
      <c r="F55" s="219" t="s">
        <v>1625</v>
      </c>
      <c r="G55" s="220">
        <v>4</v>
      </c>
      <c r="H55" s="221">
        <v>69.709999999999994</v>
      </c>
      <c r="I55" s="69">
        <f t="shared" si="3"/>
        <v>69.709999999999994</v>
      </c>
      <c r="J55" s="68"/>
      <c r="K55" s="69">
        <f t="shared" si="1"/>
        <v>0</v>
      </c>
    </row>
    <row r="56" spans="1:11" outlineLevel="1">
      <c r="A56" s="127">
        <v>0</v>
      </c>
      <c r="B56" s="219" t="s">
        <v>1728</v>
      </c>
      <c r="C56" s="219" t="s">
        <v>1723</v>
      </c>
      <c r="D56" s="220" t="s">
        <v>1627</v>
      </c>
      <c r="E56" s="219" t="s">
        <v>1380</v>
      </c>
      <c r="F56" s="219" t="s">
        <v>1625</v>
      </c>
      <c r="G56" s="220">
        <v>2</v>
      </c>
      <c r="H56" s="221">
        <v>135.43</v>
      </c>
      <c r="I56" s="69">
        <f t="shared" si="3"/>
        <v>135.43</v>
      </c>
      <c r="J56" s="68"/>
      <c r="K56" s="69">
        <f t="shared" si="1"/>
        <v>0</v>
      </c>
    </row>
    <row r="57" spans="1:11" outlineLevel="1">
      <c r="A57" s="127">
        <v>0</v>
      </c>
      <c r="B57" s="219" t="s">
        <v>3619</v>
      </c>
      <c r="C57" s="219" t="s">
        <v>3620</v>
      </c>
      <c r="D57" s="220" t="s">
        <v>1717</v>
      </c>
      <c r="E57" s="219" t="s">
        <v>1380</v>
      </c>
      <c r="F57" s="219" t="s">
        <v>1625</v>
      </c>
      <c r="G57" s="220">
        <v>6</v>
      </c>
      <c r="H57" s="221">
        <v>23.18</v>
      </c>
      <c r="I57" s="69">
        <f>H57*(1-Скидка_U_POL)</f>
        <v>23.18</v>
      </c>
      <c r="J57" s="68"/>
      <c r="K57" s="69">
        <f>I57*J57</f>
        <v>0</v>
      </c>
    </row>
    <row r="58" spans="1:11">
      <c r="A58" s="127"/>
      <c r="B58" s="368" t="s">
        <v>1730</v>
      </c>
      <c r="C58" s="368"/>
      <c r="D58" s="368"/>
      <c r="E58" s="368"/>
      <c r="F58" s="368"/>
      <c r="G58" s="368"/>
      <c r="H58" s="368"/>
      <c r="I58" s="69"/>
      <c r="J58" s="68"/>
      <c r="K58" s="69"/>
    </row>
    <row r="59" spans="1:11" outlineLevel="1">
      <c r="A59" s="127">
        <v>0</v>
      </c>
      <c r="B59" s="219" t="s">
        <v>1731</v>
      </c>
      <c r="C59" s="219" t="s">
        <v>1732</v>
      </c>
      <c r="D59" s="220" t="s">
        <v>1624</v>
      </c>
      <c r="E59" s="219" t="s">
        <v>1380</v>
      </c>
      <c r="F59" s="219" t="s">
        <v>1625</v>
      </c>
      <c r="G59" s="220">
        <v>5</v>
      </c>
      <c r="H59" s="221">
        <v>9.0871387077966119</v>
      </c>
      <c r="I59" s="69">
        <f t="shared" ref="I59:I64" si="4">H59*(1-Скидка_U_POL)</f>
        <v>9.0871387077966119</v>
      </c>
      <c r="J59" s="68"/>
      <c r="K59" s="69">
        <f t="shared" si="1"/>
        <v>0</v>
      </c>
    </row>
    <row r="60" spans="1:11" outlineLevel="1">
      <c r="A60" s="127">
        <v>0</v>
      </c>
      <c r="B60" s="219" t="s">
        <v>1733</v>
      </c>
      <c r="C60" s="219" t="s">
        <v>1732</v>
      </c>
      <c r="D60" s="220" t="s">
        <v>1627</v>
      </c>
      <c r="E60" s="219" t="s">
        <v>1380</v>
      </c>
      <c r="F60" s="219" t="s">
        <v>1625</v>
      </c>
      <c r="G60" s="220">
        <v>2</v>
      </c>
      <c r="H60" s="221">
        <v>33.829203875338983</v>
      </c>
      <c r="I60" s="69">
        <f t="shared" si="4"/>
        <v>33.829203875338983</v>
      </c>
      <c r="J60" s="68"/>
      <c r="K60" s="69">
        <f t="shared" si="1"/>
        <v>0</v>
      </c>
    </row>
    <row r="61" spans="1:11" outlineLevel="1">
      <c r="A61" s="127">
        <v>0</v>
      </c>
      <c r="B61" s="219" t="s">
        <v>1734</v>
      </c>
      <c r="C61" s="219" t="s">
        <v>1735</v>
      </c>
      <c r="D61" s="220" t="s">
        <v>1624</v>
      </c>
      <c r="E61" s="219" t="s">
        <v>1380</v>
      </c>
      <c r="F61" s="219" t="s">
        <v>1625</v>
      </c>
      <c r="G61" s="220">
        <v>5</v>
      </c>
      <c r="H61" s="221">
        <v>14.03</v>
      </c>
      <c r="I61" s="69">
        <f t="shared" si="4"/>
        <v>14.03</v>
      </c>
      <c r="J61" s="68"/>
      <c r="K61" s="69">
        <f t="shared" si="1"/>
        <v>0</v>
      </c>
    </row>
    <row r="62" spans="1:11" outlineLevel="1">
      <c r="A62" s="127">
        <v>0</v>
      </c>
      <c r="B62" s="219" t="s">
        <v>1736</v>
      </c>
      <c r="C62" s="219" t="s">
        <v>1737</v>
      </c>
      <c r="D62" s="220" t="s">
        <v>1624</v>
      </c>
      <c r="E62" s="219" t="s">
        <v>1380</v>
      </c>
      <c r="F62" s="219" t="s">
        <v>1625</v>
      </c>
      <c r="G62" s="220">
        <v>5</v>
      </c>
      <c r="H62" s="221">
        <v>11.1</v>
      </c>
      <c r="I62" s="69">
        <f t="shared" si="4"/>
        <v>11.1</v>
      </c>
      <c r="J62" s="68"/>
      <c r="K62" s="69">
        <f t="shared" si="1"/>
        <v>0</v>
      </c>
    </row>
    <row r="63" spans="1:11" outlineLevel="1">
      <c r="A63" s="127">
        <v>0</v>
      </c>
      <c r="B63" s="219" t="s">
        <v>1738</v>
      </c>
      <c r="C63" s="219" t="s">
        <v>1737</v>
      </c>
      <c r="D63" s="220" t="s">
        <v>1627</v>
      </c>
      <c r="E63" s="219" t="s">
        <v>1380</v>
      </c>
      <c r="F63" s="219" t="s">
        <v>1625</v>
      </c>
      <c r="G63" s="220">
        <v>2</v>
      </c>
      <c r="H63" s="221">
        <v>44.78</v>
      </c>
      <c r="I63" s="69">
        <f t="shared" si="4"/>
        <v>44.78</v>
      </c>
      <c r="J63" s="68"/>
      <c r="K63" s="69">
        <f t="shared" si="1"/>
        <v>0</v>
      </c>
    </row>
    <row r="64" spans="1:11" outlineLevel="1">
      <c r="A64" s="127">
        <v>0</v>
      </c>
      <c r="B64" s="219" t="s">
        <v>1740</v>
      </c>
      <c r="C64" s="219" t="s">
        <v>1739</v>
      </c>
      <c r="D64" s="220" t="s">
        <v>1627</v>
      </c>
      <c r="E64" s="219" t="s">
        <v>1380</v>
      </c>
      <c r="F64" s="219" t="s">
        <v>1625</v>
      </c>
      <c r="G64" s="220">
        <v>2</v>
      </c>
      <c r="H64" s="221">
        <v>44.78</v>
      </c>
      <c r="I64" s="69">
        <f t="shared" si="4"/>
        <v>44.78</v>
      </c>
      <c r="J64" s="68"/>
      <c r="K64" s="69">
        <f t="shared" si="1"/>
        <v>0</v>
      </c>
    </row>
    <row r="65" spans="1:11">
      <c r="A65" s="127"/>
      <c r="B65" s="368" t="s">
        <v>1741</v>
      </c>
      <c r="C65" s="368"/>
      <c r="D65" s="368"/>
      <c r="E65" s="368"/>
      <c r="F65" s="368"/>
      <c r="G65" s="368"/>
      <c r="H65" s="368"/>
      <c r="I65" s="69"/>
      <c r="J65" s="68"/>
      <c r="K65" s="69"/>
    </row>
    <row r="66" spans="1:11" outlineLevel="1">
      <c r="A66" s="127">
        <v>0</v>
      </c>
      <c r="B66" s="219" t="s">
        <v>1742</v>
      </c>
      <c r="C66" s="219" t="s">
        <v>1743</v>
      </c>
      <c r="D66" s="220" t="s">
        <v>1627</v>
      </c>
      <c r="E66" s="219" t="s">
        <v>1380</v>
      </c>
      <c r="F66" s="219" t="s">
        <v>1625</v>
      </c>
      <c r="G66" s="220">
        <v>2</v>
      </c>
      <c r="H66" s="221">
        <v>33.79</v>
      </c>
      <c r="I66" s="69">
        <f t="shared" ref="I66:I71" si="5">H66*(1-Скидка_U_POL)</f>
        <v>33.79</v>
      </c>
      <c r="J66" s="68"/>
      <c r="K66" s="69">
        <f t="shared" si="1"/>
        <v>0</v>
      </c>
    </row>
    <row r="67" spans="1:11" outlineLevel="1">
      <c r="A67" s="127">
        <v>0</v>
      </c>
      <c r="B67" s="219" t="s">
        <v>1744</v>
      </c>
      <c r="C67" s="219" t="s">
        <v>1745</v>
      </c>
      <c r="D67" s="220" t="s">
        <v>1627</v>
      </c>
      <c r="E67" s="219" t="s">
        <v>1380</v>
      </c>
      <c r="F67" s="219" t="s">
        <v>1625</v>
      </c>
      <c r="G67" s="220">
        <v>2</v>
      </c>
      <c r="H67" s="221">
        <v>31.42</v>
      </c>
      <c r="I67" s="69">
        <f t="shared" si="5"/>
        <v>31.42</v>
      </c>
      <c r="J67" s="68"/>
      <c r="K67" s="69">
        <f t="shared" si="1"/>
        <v>0</v>
      </c>
    </row>
    <row r="68" spans="1:11" outlineLevel="1">
      <c r="A68" s="127">
        <v>0</v>
      </c>
      <c r="B68" s="219" t="s">
        <v>1746</v>
      </c>
      <c r="C68" s="219" t="s">
        <v>1747</v>
      </c>
      <c r="D68" s="220" t="s">
        <v>1624</v>
      </c>
      <c r="E68" s="219" t="s">
        <v>1380</v>
      </c>
      <c r="F68" s="219" t="s">
        <v>1625</v>
      </c>
      <c r="G68" s="220">
        <v>6</v>
      </c>
      <c r="H68" s="221">
        <v>8.15</v>
      </c>
      <c r="I68" s="69">
        <f t="shared" si="5"/>
        <v>8.15</v>
      </c>
      <c r="J68" s="68"/>
      <c r="K68" s="69">
        <f t="shared" si="1"/>
        <v>0</v>
      </c>
    </row>
    <row r="69" spans="1:11" outlineLevel="1">
      <c r="A69" s="127">
        <v>0</v>
      </c>
      <c r="B69" s="219" t="s">
        <v>1748</v>
      </c>
      <c r="C69" s="219" t="s">
        <v>1747</v>
      </c>
      <c r="D69" s="220" t="s">
        <v>1627</v>
      </c>
      <c r="E69" s="219" t="s">
        <v>1380</v>
      </c>
      <c r="F69" s="219" t="s">
        <v>1625</v>
      </c>
      <c r="G69" s="220">
        <v>2</v>
      </c>
      <c r="H69" s="221">
        <v>31.42</v>
      </c>
      <c r="I69" s="69">
        <f t="shared" si="5"/>
        <v>31.42</v>
      </c>
      <c r="J69" s="68"/>
      <c r="K69" s="69">
        <f t="shared" si="1"/>
        <v>0</v>
      </c>
    </row>
    <row r="70" spans="1:11" outlineLevel="1">
      <c r="A70" s="127">
        <v>0</v>
      </c>
      <c r="B70" s="219" t="s">
        <v>1749</v>
      </c>
      <c r="C70" s="219" t="s">
        <v>3621</v>
      </c>
      <c r="D70" s="220" t="s">
        <v>1715</v>
      </c>
      <c r="E70" s="219" t="s">
        <v>1729</v>
      </c>
      <c r="F70" s="219" t="s">
        <v>1625</v>
      </c>
      <c r="G70" s="220">
        <v>10</v>
      </c>
      <c r="H70" s="221">
        <v>13.9</v>
      </c>
      <c r="I70" s="69">
        <f t="shared" si="5"/>
        <v>13.9</v>
      </c>
      <c r="J70" s="68"/>
      <c r="K70" s="69">
        <f>I70*J70</f>
        <v>0</v>
      </c>
    </row>
    <row r="71" spans="1:11" outlineLevel="1">
      <c r="A71" s="127">
        <v>0</v>
      </c>
      <c r="B71" s="219" t="s">
        <v>3622</v>
      </c>
      <c r="C71" s="219" t="s">
        <v>3623</v>
      </c>
      <c r="D71" s="220" t="s">
        <v>1715</v>
      </c>
      <c r="E71" s="219" t="s">
        <v>1729</v>
      </c>
      <c r="F71" s="219" t="s">
        <v>1625</v>
      </c>
      <c r="G71" s="220">
        <v>10</v>
      </c>
      <c r="H71" s="221">
        <v>6.98</v>
      </c>
      <c r="I71" s="69">
        <f t="shared" si="5"/>
        <v>6.98</v>
      </c>
      <c r="J71" s="68"/>
      <c r="K71" s="69">
        <f>I71*J71</f>
        <v>0</v>
      </c>
    </row>
    <row r="72" spans="1:11">
      <c r="A72" s="127"/>
      <c r="B72" s="368" t="s">
        <v>1750</v>
      </c>
      <c r="C72" s="368"/>
      <c r="D72" s="368"/>
      <c r="E72" s="368"/>
      <c r="F72" s="368"/>
      <c r="G72" s="368"/>
      <c r="H72" s="368"/>
      <c r="I72" s="69"/>
      <c r="J72" s="68"/>
      <c r="K72" s="69"/>
    </row>
    <row r="73" spans="1:11" outlineLevel="1">
      <c r="A73" s="127">
        <v>0</v>
      </c>
      <c r="B73" s="219" t="s">
        <v>1753</v>
      </c>
      <c r="C73" s="219" t="s">
        <v>1754</v>
      </c>
      <c r="D73" s="220" t="s">
        <v>1624</v>
      </c>
      <c r="E73" s="219" t="s">
        <v>1729</v>
      </c>
      <c r="F73" s="219" t="s">
        <v>1688</v>
      </c>
      <c r="G73" s="220">
        <v>12</v>
      </c>
      <c r="H73" s="221">
        <v>12.1</v>
      </c>
      <c r="I73" s="69">
        <f t="shared" ref="I73:I79" si="6">H73*(1-Скидка_U_POL)</f>
        <v>12.1</v>
      </c>
      <c r="J73" s="68"/>
      <c r="K73" s="69">
        <f t="shared" ref="K73:K79" si="7">I73*J73</f>
        <v>0</v>
      </c>
    </row>
    <row r="74" spans="1:11" outlineLevel="1">
      <c r="A74" s="127">
        <v>0</v>
      </c>
      <c r="B74" s="219" t="s">
        <v>1755</v>
      </c>
      <c r="C74" s="219" t="s">
        <v>1754</v>
      </c>
      <c r="D74" s="220" t="s">
        <v>1624</v>
      </c>
      <c r="E74" s="219" t="s">
        <v>1729</v>
      </c>
      <c r="F74" s="219" t="s">
        <v>1674</v>
      </c>
      <c r="G74" s="220">
        <v>12</v>
      </c>
      <c r="H74" s="221">
        <v>12.4</v>
      </c>
      <c r="I74" s="69">
        <f t="shared" si="6"/>
        <v>12.4</v>
      </c>
      <c r="J74" s="68"/>
      <c r="K74" s="69">
        <f t="shared" si="7"/>
        <v>0</v>
      </c>
    </row>
    <row r="75" spans="1:11" outlineLevel="1">
      <c r="A75" s="127">
        <v>0</v>
      </c>
      <c r="B75" s="219" t="s">
        <v>1756</v>
      </c>
      <c r="C75" s="219" t="s">
        <v>1754</v>
      </c>
      <c r="D75" s="220" t="s">
        <v>1624</v>
      </c>
      <c r="E75" s="219" t="s">
        <v>1729</v>
      </c>
      <c r="F75" s="219" t="s">
        <v>1681</v>
      </c>
      <c r="G75" s="220">
        <v>12</v>
      </c>
      <c r="H75" s="221">
        <v>12.4</v>
      </c>
      <c r="I75" s="69">
        <f t="shared" si="6"/>
        <v>12.4</v>
      </c>
      <c r="J75" s="68"/>
      <c r="K75" s="69">
        <f t="shared" si="7"/>
        <v>0</v>
      </c>
    </row>
    <row r="76" spans="1:11" outlineLevel="1">
      <c r="A76" s="127">
        <v>0</v>
      </c>
      <c r="B76" s="219" t="s">
        <v>2374</v>
      </c>
      <c r="C76" s="219" t="s">
        <v>2375</v>
      </c>
      <c r="D76" s="220" t="s">
        <v>1766</v>
      </c>
      <c r="E76" s="219" t="s">
        <v>1075</v>
      </c>
      <c r="F76" s="219" t="s">
        <v>1674</v>
      </c>
      <c r="G76" s="220">
        <v>12</v>
      </c>
      <c r="H76" s="221">
        <v>11.83</v>
      </c>
      <c r="I76" s="69">
        <f t="shared" si="6"/>
        <v>11.83</v>
      </c>
      <c r="J76" s="68"/>
      <c r="K76" s="69">
        <f t="shared" si="7"/>
        <v>0</v>
      </c>
    </row>
    <row r="77" spans="1:11" outlineLevel="1">
      <c r="A77" s="127">
        <v>0</v>
      </c>
      <c r="B77" s="219" t="s">
        <v>2376</v>
      </c>
      <c r="C77" s="219" t="s">
        <v>2375</v>
      </c>
      <c r="D77" s="220" t="s">
        <v>1766</v>
      </c>
      <c r="E77" s="219" t="s">
        <v>1075</v>
      </c>
      <c r="F77" s="219" t="s">
        <v>1688</v>
      </c>
      <c r="G77" s="220">
        <v>12</v>
      </c>
      <c r="H77" s="221">
        <v>11.83</v>
      </c>
      <c r="I77" s="69">
        <f t="shared" si="6"/>
        <v>11.83</v>
      </c>
      <c r="J77" s="68"/>
      <c r="K77" s="69">
        <f t="shared" si="7"/>
        <v>0</v>
      </c>
    </row>
    <row r="78" spans="1:11" outlineLevel="1">
      <c r="A78" s="127">
        <v>0</v>
      </c>
      <c r="B78" s="219" t="s">
        <v>1767</v>
      </c>
      <c r="C78" s="219" t="s">
        <v>1765</v>
      </c>
      <c r="D78" s="220" t="s">
        <v>1766</v>
      </c>
      <c r="E78" s="219" t="s">
        <v>1075</v>
      </c>
      <c r="F78" s="219" t="s">
        <v>1681</v>
      </c>
      <c r="G78" s="220">
        <v>12</v>
      </c>
      <c r="H78" s="221">
        <v>11.83</v>
      </c>
      <c r="I78" s="69">
        <f t="shared" si="6"/>
        <v>11.83</v>
      </c>
      <c r="J78" s="68"/>
      <c r="K78" s="69">
        <f t="shared" si="7"/>
        <v>0</v>
      </c>
    </row>
    <row r="79" spans="1:11" outlineLevel="1">
      <c r="A79" s="127">
        <v>0</v>
      </c>
      <c r="B79" s="219" t="s">
        <v>1768</v>
      </c>
      <c r="C79" s="219" t="s">
        <v>1769</v>
      </c>
      <c r="D79" s="220" t="s">
        <v>1624</v>
      </c>
      <c r="E79" s="219" t="s">
        <v>1380</v>
      </c>
      <c r="F79" s="219" t="s">
        <v>1674</v>
      </c>
      <c r="G79" s="220">
        <v>6</v>
      </c>
      <c r="H79" s="221">
        <v>30.88</v>
      </c>
      <c r="I79" s="69">
        <f t="shared" si="6"/>
        <v>30.88</v>
      </c>
      <c r="J79" s="68"/>
      <c r="K79" s="69">
        <f t="shared" si="7"/>
        <v>0</v>
      </c>
    </row>
    <row r="80" spans="1:11" outlineLevel="1">
      <c r="A80" s="127"/>
      <c r="B80" s="368" t="s">
        <v>3307</v>
      </c>
      <c r="C80" s="368"/>
      <c r="D80" s="368"/>
      <c r="E80" s="368"/>
      <c r="F80" s="368"/>
      <c r="G80" s="368"/>
      <c r="H80" s="368"/>
      <c r="I80" s="69"/>
      <c r="J80" s="68"/>
      <c r="K80" s="69"/>
    </row>
    <row r="81" spans="1:11" outlineLevel="1">
      <c r="A81" s="127">
        <v>0</v>
      </c>
      <c r="B81" s="219" t="s">
        <v>2160</v>
      </c>
      <c r="C81" s="219" t="s">
        <v>2161</v>
      </c>
      <c r="D81" s="220" t="s">
        <v>2182</v>
      </c>
      <c r="E81" s="219" t="s">
        <v>2162</v>
      </c>
      <c r="F81" s="219" t="s">
        <v>1688</v>
      </c>
      <c r="G81" s="220">
        <v>6</v>
      </c>
      <c r="H81" s="221">
        <v>34.64</v>
      </c>
      <c r="I81" s="69">
        <f t="shared" ref="I81:I100" si="8">H81*(1-Скидка_U_POL)</f>
        <v>34.64</v>
      </c>
      <c r="J81" s="68"/>
      <c r="K81" s="69">
        <f t="shared" ref="K81:K100" si="9">I81*J81</f>
        <v>0</v>
      </c>
    </row>
    <row r="82" spans="1:11" outlineLevel="1">
      <c r="A82" s="127">
        <v>0</v>
      </c>
      <c r="B82" s="219" t="s">
        <v>2163</v>
      </c>
      <c r="C82" s="219" t="s">
        <v>2161</v>
      </c>
      <c r="D82" s="220" t="s">
        <v>2182</v>
      </c>
      <c r="E82" s="219" t="s">
        <v>2162</v>
      </c>
      <c r="F82" s="219" t="s">
        <v>1761</v>
      </c>
      <c r="G82" s="220">
        <v>6</v>
      </c>
      <c r="H82" s="221">
        <v>34.64</v>
      </c>
      <c r="I82" s="69">
        <f t="shared" si="8"/>
        <v>34.64</v>
      </c>
      <c r="J82" s="68"/>
      <c r="K82" s="69">
        <f t="shared" si="9"/>
        <v>0</v>
      </c>
    </row>
    <row r="83" spans="1:11" outlineLevel="1">
      <c r="A83" s="127">
        <v>0</v>
      </c>
      <c r="B83" s="219" t="s">
        <v>1757</v>
      </c>
      <c r="C83" s="219" t="s">
        <v>2171</v>
      </c>
      <c r="D83" s="220" t="s">
        <v>2172</v>
      </c>
      <c r="E83" s="219" t="s">
        <v>2162</v>
      </c>
      <c r="F83" s="219" t="s">
        <v>1688</v>
      </c>
      <c r="G83" s="220" t="s">
        <v>1758</v>
      </c>
      <c r="H83" s="221">
        <v>119.99</v>
      </c>
      <c r="I83" s="69">
        <f t="shared" si="8"/>
        <v>119.99</v>
      </c>
      <c r="J83" s="68"/>
      <c r="K83" s="69">
        <f t="shared" si="9"/>
        <v>0</v>
      </c>
    </row>
    <row r="84" spans="1:11" outlineLevel="1">
      <c r="A84" s="127">
        <v>0</v>
      </c>
      <c r="B84" s="219" t="s">
        <v>1760</v>
      </c>
      <c r="C84" s="219" t="s">
        <v>2171</v>
      </c>
      <c r="D84" s="220" t="s">
        <v>2172</v>
      </c>
      <c r="E84" s="219" t="s">
        <v>2162</v>
      </c>
      <c r="F84" s="219" t="s">
        <v>1761</v>
      </c>
      <c r="G84" s="220" t="s">
        <v>1758</v>
      </c>
      <c r="H84" s="221">
        <v>119.99</v>
      </c>
      <c r="I84" s="69">
        <f t="shared" si="8"/>
        <v>119.99</v>
      </c>
      <c r="J84" s="68"/>
      <c r="K84" s="69">
        <f t="shared" si="9"/>
        <v>0</v>
      </c>
    </row>
    <row r="85" spans="1:11" outlineLevel="1">
      <c r="A85" s="127">
        <v>0</v>
      </c>
      <c r="B85" s="219" t="s">
        <v>3308</v>
      </c>
      <c r="C85" s="219" t="s">
        <v>3309</v>
      </c>
      <c r="D85" s="220" t="s">
        <v>3310</v>
      </c>
      <c r="E85" s="219" t="s">
        <v>2162</v>
      </c>
      <c r="F85" s="219" t="s">
        <v>1688</v>
      </c>
      <c r="G85" s="220" t="s">
        <v>1758</v>
      </c>
      <c r="H85" s="221">
        <v>121.46</v>
      </c>
      <c r="I85" s="69">
        <f t="shared" si="8"/>
        <v>121.46</v>
      </c>
      <c r="J85" s="68"/>
      <c r="K85" s="69">
        <f t="shared" si="9"/>
        <v>0</v>
      </c>
    </row>
    <row r="86" spans="1:11" outlineLevel="1">
      <c r="A86" s="127">
        <v>0</v>
      </c>
      <c r="B86" s="219" t="s">
        <v>3311</v>
      </c>
      <c r="C86" s="219" t="s">
        <v>3309</v>
      </c>
      <c r="D86" s="220" t="s">
        <v>3310</v>
      </c>
      <c r="E86" s="219" t="s">
        <v>2162</v>
      </c>
      <c r="F86" s="219" t="s">
        <v>1761</v>
      </c>
      <c r="G86" s="220" t="s">
        <v>1758</v>
      </c>
      <c r="H86" s="221">
        <v>121.46</v>
      </c>
      <c r="I86" s="69">
        <f t="shared" si="8"/>
        <v>121.46</v>
      </c>
      <c r="J86" s="68"/>
      <c r="K86" s="69">
        <f t="shared" si="9"/>
        <v>0</v>
      </c>
    </row>
    <row r="87" spans="1:11" outlineLevel="1">
      <c r="A87" s="127">
        <v>0</v>
      </c>
      <c r="B87" s="219" t="s">
        <v>2364</v>
      </c>
      <c r="C87" s="219" t="s">
        <v>2171</v>
      </c>
      <c r="D87" s="220" t="s">
        <v>2172</v>
      </c>
      <c r="E87" s="219" t="s">
        <v>2162</v>
      </c>
      <c r="F87" s="219" t="s">
        <v>2365</v>
      </c>
      <c r="G87" s="220" t="s">
        <v>1758</v>
      </c>
      <c r="H87" s="221">
        <v>131.99</v>
      </c>
      <c r="I87" s="69">
        <f t="shared" si="8"/>
        <v>131.99</v>
      </c>
      <c r="J87" s="68"/>
      <c r="K87" s="69">
        <f t="shared" si="9"/>
        <v>0</v>
      </c>
    </row>
    <row r="88" spans="1:11" outlineLevel="1">
      <c r="A88" s="127">
        <v>0</v>
      </c>
      <c r="B88" s="219" t="s">
        <v>2164</v>
      </c>
      <c r="C88" s="219" t="s">
        <v>1759</v>
      </c>
      <c r="D88" s="220" t="s">
        <v>1627</v>
      </c>
      <c r="E88" s="219" t="s">
        <v>1380</v>
      </c>
      <c r="F88" s="219" t="s">
        <v>1688</v>
      </c>
      <c r="G88" s="220">
        <v>2</v>
      </c>
      <c r="H88" s="221">
        <v>130.34</v>
      </c>
      <c r="I88" s="69">
        <f t="shared" si="8"/>
        <v>130.34</v>
      </c>
      <c r="J88" s="68"/>
      <c r="K88" s="69">
        <f t="shared" si="9"/>
        <v>0</v>
      </c>
    </row>
    <row r="89" spans="1:11" outlineLevel="1">
      <c r="A89" s="127">
        <v>0</v>
      </c>
      <c r="B89" s="219" t="s">
        <v>2165</v>
      </c>
      <c r="C89" s="219" t="s">
        <v>1759</v>
      </c>
      <c r="D89" s="220" t="s">
        <v>1627</v>
      </c>
      <c r="E89" s="219" t="s">
        <v>1380</v>
      </c>
      <c r="F89" s="219" t="s">
        <v>1761</v>
      </c>
      <c r="G89" s="220">
        <v>2</v>
      </c>
      <c r="H89" s="221">
        <v>130.34</v>
      </c>
      <c r="I89" s="69">
        <f t="shared" si="8"/>
        <v>130.34</v>
      </c>
      <c r="J89" s="68"/>
      <c r="K89" s="69">
        <f t="shared" si="9"/>
        <v>0</v>
      </c>
    </row>
    <row r="90" spans="1:11">
      <c r="A90" s="127">
        <v>0</v>
      </c>
      <c r="B90" s="219" t="s">
        <v>3188</v>
      </c>
      <c r="C90" s="219" t="s">
        <v>3189</v>
      </c>
      <c r="D90" s="220" t="s">
        <v>1806</v>
      </c>
      <c r="E90" s="219" t="s">
        <v>1248</v>
      </c>
      <c r="F90" s="219" t="s">
        <v>1688</v>
      </c>
      <c r="G90" s="220">
        <v>6</v>
      </c>
      <c r="H90" s="221">
        <v>31.18</v>
      </c>
      <c r="I90" s="69">
        <f t="shared" si="8"/>
        <v>31.18</v>
      </c>
      <c r="J90" s="68"/>
      <c r="K90" s="69">
        <f t="shared" si="9"/>
        <v>0</v>
      </c>
    </row>
    <row r="91" spans="1:11" outlineLevel="1">
      <c r="A91" s="127">
        <v>0</v>
      </c>
      <c r="B91" s="219" t="s">
        <v>3624</v>
      </c>
      <c r="C91" s="219" t="s">
        <v>3625</v>
      </c>
      <c r="D91" s="220" t="s">
        <v>1806</v>
      </c>
      <c r="E91" s="219" t="s">
        <v>1248</v>
      </c>
      <c r="F91" s="219" t="s">
        <v>1681</v>
      </c>
      <c r="G91" s="220">
        <v>6</v>
      </c>
      <c r="H91" s="221">
        <v>34.299999999999997</v>
      </c>
      <c r="I91" s="69">
        <f>H91*(1-Скидка_U_POL)</f>
        <v>34.299999999999997</v>
      </c>
      <c r="J91" s="68"/>
      <c r="K91" s="69">
        <f>I91*J91</f>
        <v>0</v>
      </c>
    </row>
    <row r="92" spans="1:11" outlineLevel="1">
      <c r="A92" s="127">
        <v>0</v>
      </c>
      <c r="B92" s="219" t="s">
        <v>1762</v>
      </c>
      <c r="C92" s="219" t="s">
        <v>1763</v>
      </c>
      <c r="D92" s="220" t="s">
        <v>1764</v>
      </c>
      <c r="E92" s="219" t="s">
        <v>9</v>
      </c>
      <c r="F92" s="219" t="s">
        <v>1764</v>
      </c>
      <c r="G92" s="220">
        <v>5</v>
      </c>
      <c r="H92" s="221">
        <v>34.26</v>
      </c>
      <c r="I92" s="69">
        <f t="shared" si="8"/>
        <v>34.26</v>
      </c>
      <c r="J92" s="68"/>
      <c r="K92" s="69">
        <f t="shared" si="9"/>
        <v>0</v>
      </c>
    </row>
    <row r="93" spans="1:11" outlineLevel="1">
      <c r="A93" s="127">
        <v>0</v>
      </c>
      <c r="B93" s="219" t="s">
        <v>2366</v>
      </c>
      <c r="C93" s="219" t="s">
        <v>2367</v>
      </c>
      <c r="D93" s="220" t="s">
        <v>1764</v>
      </c>
      <c r="E93" s="219" t="s">
        <v>9</v>
      </c>
      <c r="F93" s="219" t="s">
        <v>1764</v>
      </c>
      <c r="G93" s="220">
        <v>6</v>
      </c>
      <c r="H93" s="221">
        <v>98.9</v>
      </c>
      <c r="I93" s="69">
        <f t="shared" si="8"/>
        <v>98.9</v>
      </c>
      <c r="J93" s="68"/>
      <c r="K93" s="69">
        <f t="shared" si="9"/>
        <v>0</v>
      </c>
    </row>
    <row r="94" spans="1:11" outlineLevel="1">
      <c r="A94" s="127">
        <v>0</v>
      </c>
      <c r="B94" s="219" t="s">
        <v>2167</v>
      </c>
      <c r="C94" s="219" t="s">
        <v>2166</v>
      </c>
      <c r="D94" s="220" t="s">
        <v>1627</v>
      </c>
      <c r="E94" s="219" t="s">
        <v>1380</v>
      </c>
      <c r="F94" s="219" t="s">
        <v>1625</v>
      </c>
      <c r="G94" s="220">
        <v>2</v>
      </c>
      <c r="H94" s="221">
        <v>148.97</v>
      </c>
      <c r="I94" s="69">
        <f t="shared" si="8"/>
        <v>148.97</v>
      </c>
      <c r="J94" s="68"/>
      <c r="K94" s="69">
        <f t="shared" si="9"/>
        <v>0</v>
      </c>
    </row>
    <row r="95" spans="1:11" outlineLevel="1">
      <c r="A95" s="127">
        <v>0</v>
      </c>
      <c r="B95" s="219" t="s">
        <v>2368</v>
      </c>
      <c r="C95" s="219" t="s">
        <v>2369</v>
      </c>
      <c r="D95" s="220" t="s">
        <v>2370</v>
      </c>
      <c r="E95" s="219" t="s">
        <v>2162</v>
      </c>
      <c r="F95" s="219" t="s">
        <v>1674</v>
      </c>
      <c r="G95" s="220">
        <v>8</v>
      </c>
      <c r="H95" s="221">
        <v>51.36</v>
      </c>
      <c r="I95" s="69">
        <f t="shared" si="8"/>
        <v>51.36</v>
      </c>
      <c r="J95" s="68"/>
      <c r="K95" s="69">
        <f t="shared" si="9"/>
        <v>0</v>
      </c>
    </row>
    <row r="96" spans="1:11" outlineLevel="1">
      <c r="A96" s="127">
        <v>0</v>
      </c>
      <c r="B96" s="219" t="s">
        <v>2371</v>
      </c>
      <c r="C96" s="219" t="s">
        <v>2372</v>
      </c>
      <c r="D96" s="220" t="s">
        <v>2373</v>
      </c>
      <c r="E96" s="219" t="s">
        <v>2162</v>
      </c>
      <c r="F96" s="219" t="s">
        <v>1674</v>
      </c>
      <c r="G96" s="220">
        <v>1</v>
      </c>
      <c r="H96" s="221">
        <v>155.12</v>
      </c>
      <c r="I96" s="69">
        <f t="shared" si="8"/>
        <v>155.12</v>
      </c>
      <c r="J96" s="68"/>
      <c r="K96" s="69">
        <f t="shared" si="9"/>
        <v>0</v>
      </c>
    </row>
    <row r="97" spans="1:11" outlineLevel="1">
      <c r="A97" s="127">
        <v>0</v>
      </c>
      <c r="B97" s="219" t="s">
        <v>3312</v>
      </c>
      <c r="C97" s="219" t="s">
        <v>3313</v>
      </c>
      <c r="D97" s="220" t="s">
        <v>1806</v>
      </c>
      <c r="E97" s="219" t="s">
        <v>1248</v>
      </c>
      <c r="F97" s="219" t="s">
        <v>1778</v>
      </c>
      <c r="G97" s="220">
        <v>6</v>
      </c>
      <c r="H97" s="221">
        <v>28.06</v>
      </c>
      <c r="I97" s="69">
        <f t="shared" si="8"/>
        <v>28.06</v>
      </c>
      <c r="J97" s="68"/>
      <c r="K97" s="69">
        <f>I97*J97</f>
        <v>0</v>
      </c>
    </row>
    <row r="98" spans="1:11" outlineLevel="1">
      <c r="A98" s="127">
        <v>0</v>
      </c>
      <c r="B98" s="219" t="s">
        <v>3163</v>
      </c>
      <c r="C98" s="219" t="s">
        <v>3164</v>
      </c>
      <c r="D98" s="220" t="s">
        <v>1646</v>
      </c>
      <c r="E98" s="219" t="s">
        <v>1248</v>
      </c>
      <c r="F98" s="219" t="s">
        <v>1688</v>
      </c>
      <c r="G98" s="220">
        <v>6</v>
      </c>
      <c r="H98" s="221">
        <v>18.489999999999998</v>
      </c>
      <c r="I98" s="69">
        <f t="shared" si="8"/>
        <v>18.489999999999998</v>
      </c>
      <c r="J98" s="68"/>
      <c r="K98" s="69">
        <f>I98*J98</f>
        <v>0</v>
      </c>
    </row>
    <row r="99" spans="1:11" outlineLevel="1">
      <c r="A99" s="127">
        <v>0</v>
      </c>
      <c r="B99" s="219" t="s">
        <v>3165</v>
      </c>
      <c r="C99" s="219" t="s">
        <v>3166</v>
      </c>
      <c r="D99" s="220" t="s">
        <v>1646</v>
      </c>
      <c r="E99" s="219" t="s">
        <v>1248</v>
      </c>
      <c r="F99" s="219" t="s">
        <v>1688</v>
      </c>
      <c r="G99" s="220">
        <v>6</v>
      </c>
      <c r="H99" s="221">
        <v>15.58</v>
      </c>
      <c r="I99" s="69">
        <f t="shared" si="8"/>
        <v>15.58</v>
      </c>
      <c r="J99" s="68"/>
      <c r="K99" s="69">
        <f>I99*J99</f>
        <v>0</v>
      </c>
    </row>
    <row r="100" spans="1:11" outlineLevel="1">
      <c r="A100" s="127">
        <v>0</v>
      </c>
      <c r="B100" s="219" t="s">
        <v>2168</v>
      </c>
      <c r="C100" s="219" t="s">
        <v>2169</v>
      </c>
      <c r="D100" s="220" t="s">
        <v>2170</v>
      </c>
      <c r="E100" s="219" t="s">
        <v>4</v>
      </c>
      <c r="F100" s="219" t="s">
        <v>1674</v>
      </c>
      <c r="G100" s="220">
        <v>20</v>
      </c>
      <c r="H100" s="221">
        <v>10.88</v>
      </c>
      <c r="I100" s="69">
        <f t="shared" si="8"/>
        <v>10.88</v>
      </c>
      <c r="J100" s="68"/>
      <c r="K100" s="69">
        <f t="shared" si="9"/>
        <v>0</v>
      </c>
    </row>
    <row r="101" spans="1:11">
      <c r="A101" s="127"/>
      <c r="B101" s="368" t="s">
        <v>1770</v>
      </c>
      <c r="C101" s="368"/>
      <c r="D101" s="368"/>
      <c r="E101" s="368"/>
      <c r="F101" s="368"/>
      <c r="G101" s="368"/>
      <c r="H101" s="368"/>
      <c r="I101" s="69"/>
      <c r="J101" s="68"/>
      <c r="K101" s="69"/>
    </row>
    <row r="102" spans="1:11" outlineLevel="1">
      <c r="A102" s="127">
        <v>0</v>
      </c>
      <c r="B102" s="219" t="s">
        <v>3314</v>
      </c>
      <c r="C102" s="219" t="s">
        <v>3315</v>
      </c>
      <c r="D102" s="220" t="s">
        <v>1785</v>
      </c>
      <c r="E102" s="219" t="s">
        <v>1380</v>
      </c>
      <c r="F102" s="219" t="s">
        <v>3316</v>
      </c>
      <c r="G102" s="220">
        <v>8</v>
      </c>
      <c r="H102" s="221">
        <v>24.41</v>
      </c>
      <c r="I102" s="69">
        <f>H102*(1-Скидка_U_POL)</f>
        <v>24.41</v>
      </c>
      <c r="J102" s="68"/>
      <c r="K102" s="69">
        <f t="shared" ref="K102:K128" si="10">I102*J102</f>
        <v>0</v>
      </c>
    </row>
    <row r="103" spans="1:11" outlineLevel="1">
      <c r="A103" s="127">
        <v>0</v>
      </c>
      <c r="B103" s="219" t="s">
        <v>2184</v>
      </c>
      <c r="C103" s="219" t="s">
        <v>2185</v>
      </c>
      <c r="D103" s="220" t="s">
        <v>1675</v>
      </c>
      <c r="E103" s="219" t="s">
        <v>1380</v>
      </c>
      <c r="F103" s="219" t="s">
        <v>1674</v>
      </c>
      <c r="G103" s="220">
        <v>4</v>
      </c>
      <c r="H103" s="221">
        <v>38.479999999999997</v>
      </c>
      <c r="I103" s="69">
        <f>H103*(1-Скидка_U_POL)</f>
        <v>38.479999999999997</v>
      </c>
      <c r="J103" s="68"/>
      <c r="K103" s="69">
        <f t="shared" si="10"/>
        <v>0</v>
      </c>
    </row>
    <row r="104" spans="1:11" outlineLevel="1">
      <c r="A104" s="127">
        <v>0</v>
      </c>
      <c r="B104" s="219" t="s">
        <v>2186</v>
      </c>
      <c r="C104" s="219" t="s">
        <v>2185</v>
      </c>
      <c r="D104" s="220" t="s">
        <v>1785</v>
      </c>
      <c r="E104" s="219" t="s">
        <v>1380</v>
      </c>
      <c r="F104" s="219" t="s">
        <v>1674</v>
      </c>
      <c r="G104" s="220">
        <v>6</v>
      </c>
      <c r="H104" s="221">
        <v>15.52</v>
      </c>
      <c r="I104" s="69">
        <f>H104*(1-Скидка_U_POL)</f>
        <v>15.52</v>
      </c>
      <c r="J104" s="68"/>
      <c r="K104" s="69">
        <f t="shared" si="10"/>
        <v>0</v>
      </c>
    </row>
    <row r="105" spans="1:11" outlineLevel="1">
      <c r="A105" s="127">
        <v>0</v>
      </c>
      <c r="B105" s="219" t="s">
        <v>2377</v>
      </c>
      <c r="C105" s="219" t="s">
        <v>2378</v>
      </c>
      <c r="D105" s="220" t="s">
        <v>2379</v>
      </c>
      <c r="E105" s="219" t="s">
        <v>1777</v>
      </c>
      <c r="F105" s="219" t="s">
        <v>2380</v>
      </c>
      <c r="G105" s="220">
        <v>6</v>
      </c>
      <c r="H105" s="221">
        <v>19.309999999999999</v>
      </c>
      <c r="I105" s="69">
        <f>H105*(1-Скидка_U_POL)</f>
        <v>19.309999999999999</v>
      </c>
      <c r="J105" s="68"/>
      <c r="K105" s="69">
        <f t="shared" si="10"/>
        <v>0</v>
      </c>
    </row>
    <row r="106" spans="1:11" outlineLevel="1">
      <c r="A106" s="127">
        <v>0</v>
      </c>
      <c r="B106" s="219" t="s">
        <v>1771</v>
      </c>
      <c r="C106" s="219" t="s">
        <v>1772</v>
      </c>
      <c r="D106" s="220" t="s">
        <v>1675</v>
      </c>
      <c r="E106" s="219" t="s">
        <v>1380</v>
      </c>
      <c r="F106" s="219" t="s">
        <v>1773</v>
      </c>
      <c r="G106" s="220">
        <v>4</v>
      </c>
      <c r="H106" s="221">
        <v>46.49</v>
      </c>
      <c r="I106" s="69">
        <f t="shared" ref="I106:I128" si="11">H106*(1-Скидка_U_POL)</f>
        <v>46.49</v>
      </c>
      <c r="J106" s="68"/>
      <c r="K106" s="69">
        <f t="shared" si="10"/>
        <v>0</v>
      </c>
    </row>
    <row r="107" spans="1:11" outlineLevel="1">
      <c r="A107" s="127">
        <v>0</v>
      </c>
      <c r="B107" s="219" t="s">
        <v>1774</v>
      </c>
      <c r="C107" s="219" t="s">
        <v>1772</v>
      </c>
      <c r="D107" s="220" t="s">
        <v>1775</v>
      </c>
      <c r="E107" s="219" t="s">
        <v>1380</v>
      </c>
      <c r="F107" s="219" t="s">
        <v>1773</v>
      </c>
      <c r="G107" s="220">
        <v>8</v>
      </c>
      <c r="H107" s="221">
        <v>23.24</v>
      </c>
      <c r="I107" s="69">
        <f t="shared" si="11"/>
        <v>23.24</v>
      </c>
      <c r="J107" s="68"/>
      <c r="K107" s="69">
        <f t="shared" si="10"/>
        <v>0</v>
      </c>
    </row>
    <row r="108" spans="1:11" outlineLevel="1">
      <c r="A108" s="127">
        <v>0</v>
      </c>
      <c r="B108" s="219" t="s">
        <v>1776</v>
      </c>
      <c r="C108" s="219" t="s">
        <v>1772</v>
      </c>
      <c r="D108" s="220" t="s">
        <v>1624</v>
      </c>
      <c r="E108" s="219" t="s">
        <v>1777</v>
      </c>
      <c r="F108" s="219" t="s">
        <v>1773</v>
      </c>
      <c r="G108" s="220">
        <v>6</v>
      </c>
      <c r="H108" s="221">
        <v>16.57</v>
      </c>
      <c r="I108" s="69">
        <f t="shared" si="11"/>
        <v>16.57</v>
      </c>
      <c r="J108" s="68"/>
      <c r="K108" s="69">
        <f t="shared" si="10"/>
        <v>0</v>
      </c>
    </row>
    <row r="109" spans="1:11" outlineLevel="1">
      <c r="A109" s="127">
        <v>0</v>
      </c>
      <c r="B109" s="219" t="s">
        <v>1776</v>
      </c>
      <c r="C109" s="219" t="s">
        <v>1772</v>
      </c>
      <c r="D109" s="220" t="s">
        <v>2379</v>
      </c>
      <c r="E109" s="219" t="s">
        <v>1777</v>
      </c>
      <c r="F109" s="219" t="s">
        <v>1773</v>
      </c>
      <c r="G109" s="220">
        <v>6</v>
      </c>
      <c r="H109" s="221">
        <v>14.92</v>
      </c>
      <c r="I109" s="69">
        <f>H109*(1-Скидка_U_POL)</f>
        <v>14.92</v>
      </c>
      <c r="J109" s="68"/>
      <c r="K109" s="69">
        <f>I109*J109</f>
        <v>0</v>
      </c>
    </row>
    <row r="110" spans="1:11" outlineLevel="1">
      <c r="A110" s="127">
        <v>0</v>
      </c>
      <c r="B110" s="219" t="s">
        <v>1781</v>
      </c>
      <c r="C110" s="219" t="s">
        <v>1780</v>
      </c>
      <c r="D110" s="220" t="s">
        <v>1708</v>
      </c>
      <c r="E110" s="219" t="s">
        <v>1777</v>
      </c>
      <c r="F110" s="219" t="s">
        <v>1773</v>
      </c>
      <c r="G110" s="220">
        <v>10</v>
      </c>
      <c r="H110" s="221">
        <v>9.44</v>
      </c>
      <c r="I110" s="69">
        <f t="shared" si="11"/>
        <v>9.44</v>
      </c>
      <c r="J110" s="68"/>
      <c r="K110" s="69">
        <f t="shared" si="10"/>
        <v>0</v>
      </c>
    </row>
    <row r="111" spans="1:11" outlineLevel="1">
      <c r="A111" s="127">
        <v>0</v>
      </c>
      <c r="B111" s="219" t="s">
        <v>1782</v>
      </c>
      <c r="C111" s="219" t="s">
        <v>1780</v>
      </c>
      <c r="D111" s="220" t="s">
        <v>1624</v>
      </c>
      <c r="E111" s="219" t="s">
        <v>1777</v>
      </c>
      <c r="F111" s="219" t="s">
        <v>1773</v>
      </c>
      <c r="G111" s="220">
        <v>6</v>
      </c>
      <c r="H111" s="221">
        <v>14.87</v>
      </c>
      <c r="I111" s="69">
        <f t="shared" si="11"/>
        <v>14.87</v>
      </c>
      <c r="J111" s="68"/>
      <c r="K111" s="69">
        <f t="shared" si="10"/>
        <v>0</v>
      </c>
    </row>
    <row r="112" spans="1:11" outlineLevel="1">
      <c r="A112" s="127">
        <v>0</v>
      </c>
      <c r="B112" s="219" t="s">
        <v>4681</v>
      </c>
      <c r="C112" s="219" t="s">
        <v>1780</v>
      </c>
      <c r="D112" s="220" t="s">
        <v>2379</v>
      </c>
      <c r="E112" s="219" t="s">
        <v>1777</v>
      </c>
      <c r="F112" s="219" t="s">
        <v>1773</v>
      </c>
      <c r="G112" s="220">
        <v>6</v>
      </c>
      <c r="H112" s="221">
        <v>13.38</v>
      </c>
      <c r="I112" s="69">
        <f>H112*(1-Скидка_U_POL)</f>
        <v>13.38</v>
      </c>
      <c r="J112" s="68"/>
      <c r="K112" s="69">
        <f>I112*J112</f>
        <v>0</v>
      </c>
    </row>
    <row r="113" spans="1:11" outlineLevel="1">
      <c r="A113" s="127">
        <v>0</v>
      </c>
      <c r="B113" s="219" t="s">
        <v>1783</v>
      </c>
      <c r="C113" s="219" t="s">
        <v>1784</v>
      </c>
      <c r="D113" s="220" t="s">
        <v>1785</v>
      </c>
      <c r="E113" s="219" t="s">
        <v>1380</v>
      </c>
      <c r="F113" s="219" t="s">
        <v>1688</v>
      </c>
      <c r="G113" s="220">
        <v>8</v>
      </c>
      <c r="H113" s="221">
        <v>22.84</v>
      </c>
      <c r="I113" s="69">
        <f t="shared" si="11"/>
        <v>22.84</v>
      </c>
      <c r="J113" s="68"/>
      <c r="K113" s="69">
        <f t="shared" si="10"/>
        <v>0</v>
      </c>
    </row>
    <row r="114" spans="1:11" outlineLevel="1">
      <c r="A114" s="127">
        <v>0</v>
      </c>
      <c r="B114" s="219" t="s">
        <v>1786</v>
      </c>
      <c r="C114" s="219" t="s">
        <v>1784</v>
      </c>
      <c r="D114" s="220" t="s">
        <v>1785</v>
      </c>
      <c r="E114" s="219" t="s">
        <v>1380</v>
      </c>
      <c r="F114" s="219" t="s">
        <v>1681</v>
      </c>
      <c r="G114" s="220">
        <v>8</v>
      </c>
      <c r="H114" s="221">
        <v>22.84</v>
      </c>
      <c r="I114" s="69">
        <f t="shared" si="11"/>
        <v>22.84</v>
      </c>
      <c r="J114" s="68"/>
      <c r="K114" s="69">
        <f t="shared" si="10"/>
        <v>0</v>
      </c>
    </row>
    <row r="115" spans="1:11" outlineLevel="1">
      <c r="A115" s="127">
        <v>0</v>
      </c>
      <c r="B115" s="219" t="s">
        <v>1788</v>
      </c>
      <c r="C115" s="219" t="s">
        <v>1787</v>
      </c>
      <c r="D115" s="220" t="s">
        <v>1708</v>
      </c>
      <c r="E115" s="219" t="s">
        <v>1777</v>
      </c>
      <c r="F115" s="219" t="s">
        <v>1699</v>
      </c>
      <c r="G115" s="220">
        <v>3</v>
      </c>
      <c r="H115" s="221">
        <v>10.73</v>
      </c>
      <c r="I115" s="69">
        <f t="shared" si="11"/>
        <v>10.73</v>
      </c>
      <c r="J115" s="68"/>
      <c r="K115" s="69">
        <f t="shared" si="10"/>
        <v>0</v>
      </c>
    </row>
    <row r="116" spans="1:11" outlineLevel="1">
      <c r="A116" s="127">
        <v>0</v>
      </c>
      <c r="B116" s="219" t="s">
        <v>1788</v>
      </c>
      <c r="C116" s="219" t="s">
        <v>1787</v>
      </c>
      <c r="D116" s="220" t="s">
        <v>1796</v>
      </c>
      <c r="E116" s="219" t="s">
        <v>1777</v>
      </c>
      <c r="F116" s="219" t="s">
        <v>1699</v>
      </c>
      <c r="G116" s="220">
        <v>6</v>
      </c>
      <c r="H116" s="221">
        <v>8.59</v>
      </c>
      <c r="I116" s="69">
        <f>H116*(1-Скидка_U_POL)</f>
        <v>8.59</v>
      </c>
      <c r="J116" s="68"/>
      <c r="K116" s="69">
        <f>I116*J116</f>
        <v>0</v>
      </c>
    </row>
    <row r="117" spans="1:11" outlineLevel="1">
      <c r="A117" s="127">
        <v>0</v>
      </c>
      <c r="B117" s="219" t="s">
        <v>1789</v>
      </c>
      <c r="C117" s="219" t="s">
        <v>1787</v>
      </c>
      <c r="D117" s="220" t="s">
        <v>1624</v>
      </c>
      <c r="E117" s="219" t="s">
        <v>1777</v>
      </c>
      <c r="F117" s="219" t="s">
        <v>1699</v>
      </c>
      <c r="G117" s="220">
        <v>6</v>
      </c>
      <c r="H117" s="221">
        <v>16.86</v>
      </c>
      <c r="I117" s="69">
        <f t="shared" si="11"/>
        <v>16.86</v>
      </c>
      <c r="J117" s="68"/>
      <c r="K117" s="69">
        <f t="shared" si="10"/>
        <v>0</v>
      </c>
    </row>
    <row r="118" spans="1:11" outlineLevel="1">
      <c r="A118" s="127">
        <v>0</v>
      </c>
      <c r="B118" s="219" t="s">
        <v>1789</v>
      </c>
      <c r="C118" s="219" t="s">
        <v>1787</v>
      </c>
      <c r="D118" s="220" t="s">
        <v>2379</v>
      </c>
      <c r="E118" s="219" t="s">
        <v>1777</v>
      </c>
      <c r="F118" s="219" t="s">
        <v>1699</v>
      </c>
      <c r="G118" s="220">
        <v>6</v>
      </c>
      <c r="H118" s="221">
        <v>15.16</v>
      </c>
      <c r="I118" s="69">
        <f>H118*(1-Скидка_U_POL)</f>
        <v>15.16</v>
      </c>
      <c r="J118" s="68"/>
      <c r="K118" s="69">
        <f>I118*J118</f>
        <v>0</v>
      </c>
    </row>
    <row r="119" spans="1:11" outlineLevel="1">
      <c r="A119" s="127">
        <v>0</v>
      </c>
      <c r="B119" s="219" t="s">
        <v>1790</v>
      </c>
      <c r="C119" s="219" t="s">
        <v>1791</v>
      </c>
      <c r="D119" s="220" t="s">
        <v>1785</v>
      </c>
      <c r="E119" s="219" t="s">
        <v>1380</v>
      </c>
      <c r="F119" s="219" t="s">
        <v>1792</v>
      </c>
      <c r="G119" s="220">
        <v>8</v>
      </c>
      <c r="H119" s="221">
        <v>22.88</v>
      </c>
      <c r="I119" s="69">
        <f t="shared" si="11"/>
        <v>22.88</v>
      </c>
      <c r="J119" s="68"/>
      <c r="K119" s="69">
        <f t="shared" si="10"/>
        <v>0</v>
      </c>
    </row>
    <row r="120" spans="1:11" outlineLevel="1">
      <c r="A120" s="127">
        <v>0</v>
      </c>
      <c r="B120" s="219" t="s">
        <v>1793</v>
      </c>
      <c r="C120" s="219" t="s">
        <v>1794</v>
      </c>
      <c r="D120" s="220" t="s">
        <v>1708</v>
      </c>
      <c r="E120" s="219" t="s">
        <v>1380</v>
      </c>
      <c r="F120" s="219" t="s">
        <v>1792</v>
      </c>
      <c r="G120" s="220">
        <v>6</v>
      </c>
      <c r="H120" s="221">
        <v>18.75</v>
      </c>
      <c r="I120" s="69">
        <f t="shared" si="11"/>
        <v>18.75</v>
      </c>
      <c r="J120" s="68"/>
      <c r="K120" s="69">
        <f t="shared" si="10"/>
        <v>0</v>
      </c>
    </row>
    <row r="121" spans="1:11" outlineLevel="1">
      <c r="A121" s="127">
        <v>0</v>
      </c>
      <c r="B121" s="219" t="s">
        <v>1795</v>
      </c>
      <c r="C121" s="219" t="s">
        <v>4626</v>
      </c>
      <c r="D121" s="220" t="s">
        <v>1796</v>
      </c>
      <c r="E121" s="219" t="s">
        <v>1777</v>
      </c>
      <c r="F121" s="219" t="s">
        <v>1797</v>
      </c>
      <c r="G121" s="220">
        <v>10</v>
      </c>
      <c r="H121" s="221">
        <v>8.7799999999999994</v>
      </c>
      <c r="I121" s="69">
        <f t="shared" si="11"/>
        <v>8.7799999999999994</v>
      </c>
      <c r="J121" s="68"/>
      <c r="K121" s="69">
        <f t="shared" si="10"/>
        <v>0</v>
      </c>
    </row>
    <row r="122" spans="1:11" outlineLevel="1">
      <c r="A122" s="127">
        <v>0</v>
      </c>
      <c r="B122" s="219" t="s">
        <v>1798</v>
      </c>
      <c r="C122" s="219" t="s">
        <v>4627</v>
      </c>
      <c r="D122" s="220" t="s">
        <v>1796</v>
      </c>
      <c r="E122" s="219" t="s">
        <v>1777</v>
      </c>
      <c r="F122" s="219" t="s">
        <v>1797</v>
      </c>
      <c r="G122" s="220">
        <v>10</v>
      </c>
      <c r="H122" s="221">
        <v>9.2899999999999991</v>
      </c>
      <c r="I122" s="69">
        <f t="shared" si="11"/>
        <v>9.2899999999999991</v>
      </c>
      <c r="J122" s="68"/>
      <c r="K122" s="69">
        <f t="shared" si="10"/>
        <v>0</v>
      </c>
    </row>
    <row r="123" spans="1:11" outlineLevel="1">
      <c r="A123" s="127">
        <v>0</v>
      </c>
      <c r="B123" s="219" t="s">
        <v>4628</v>
      </c>
      <c r="C123" s="219" t="s">
        <v>4629</v>
      </c>
      <c r="D123" s="220" t="s">
        <v>1796</v>
      </c>
      <c r="E123" s="219" t="s">
        <v>1777</v>
      </c>
      <c r="F123" s="219" t="s">
        <v>1797</v>
      </c>
      <c r="G123" s="220">
        <v>10</v>
      </c>
      <c r="H123" s="221">
        <v>11.59</v>
      </c>
      <c r="I123" s="69">
        <f>H123*(1-Скидка_U_POL)</f>
        <v>11.59</v>
      </c>
      <c r="J123" s="68"/>
      <c r="K123" s="69">
        <f>I123*J123</f>
        <v>0</v>
      </c>
    </row>
    <row r="124" spans="1:11" outlineLevel="1">
      <c r="A124" s="127">
        <v>0</v>
      </c>
      <c r="B124" s="219" t="s">
        <v>1799</v>
      </c>
      <c r="C124" s="219" t="s">
        <v>1800</v>
      </c>
      <c r="D124" s="220" t="s">
        <v>1708</v>
      </c>
      <c r="E124" s="219" t="s">
        <v>1777</v>
      </c>
      <c r="F124" s="219" t="s">
        <v>1674</v>
      </c>
      <c r="G124" s="220">
        <v>10</v>
      </c>
      <c r="H124" s="221">
        <v>8.08</v>
      </c>
      <c r="I124" s="69">
        <f t="shared" si="11"/>
        <v>8.08</v>
      </c>
      <c r="J124" s="68"/>
      <c r="K124" s="69">
        <f t="shared" si="10"/>
        <v>0</v>
      </c>
    </row>
    <row r="125" spans="1:11" outlineLevel="1">
      <c r="A125" s="127">
        <v>0</v>
      </c>
      <c r="B125" s="219" t="s">
        <v>1799</v>
      </c>
      <c r="C125" s="219" t="s">
        <v>1800</v>
      </c>
      <c r="D125" s="220" t="s">
        <v>1796</v>
      </c>
      <c r="E125" s="219" t="s">
        <v>1777</v>
      </c>
      <c r="F125" s="219" t="s">
        <v>1674</v>
      </c>
      <c r="G125" s="220">
        <v>10</v>
      </c>
      <c r="H125" s="221">
        <v>6.88</v>
      </c>
      <c r="I125" s="69">
        <f>H125*(1-Скидка_U_POL)</f>
        <v>6.88</v>
      </c>
      <c r="J125" s="68"/>
      <c r="K125" s="69">
        <f>I125*J125</f>
        <v>0</v>
      </c>
    </row>
    <row r="126" spans="1:11" outlineLevel="1">
      <c r="A126" s="127">
        <v>0</v>
      </c>
      <c r="B126" s="219" t="s">
        <v>3167</v>
      </c>
      <c r="C126" s="219" t="s">
        <v>3168</v>
      </c>
      <c r="D126" s="220" t="s">
        <v>3169</v>
      </c>
      <c r="E126" s="219" t="s">
        <v>1380</v>
      </c>
      <c r="F126" s="219" t="s">
        <v>1779</v>
      </c>
      <c r="G126" s="220">
        <v>6</v>
      </c>
      <c r="H126" s="221">
        <v>18.809999999999999</v>
      </c>
      <c r="I126" s="69">
        <f>H126*(1-Скидка_U_POL)</f>
        <v>18.809999999999999</v>
      </c>
      <c r="J126" s="68"/>
      <c r="K126" s="69">
        <f t="shared" si="10"/>
        <v>0</v>
      </c>
    </row>
    <row r="127" spans="1:11" outlineLevel="1">
      <c r="A127" s="127">
        <v>0</v>
      </c>
      <c r="B127" s="219" t="s">
        <v>1802</v>
      </c>
      <c r="C127" s="219" t="s">
        <v>1801</v>
      </c>
      <c r="D127" s="220" t="s">
        <v>1675</v>
      </c>
      <c r="E127" s="219" t="s">
        <v>1380</v>
      </c>
      <c r="F127" s="219" t="s">
        <v>1652</v>
      </c>
      <c r="G127" s="220">
        <v>4</v>
      </c>
      <c r="H127" s="221">
        <v>28.95</v>
      </c>
      <c r="I127" s="69">
        <f t="shared" si="11"/>
        <v>28.95</v>
      </c>
      <c r="J127" s="68"/>
      <c r="K127" s="69">
        <f t="shared" si="10"/>
        <v>0</v>
      </c>
    </row>
    <row r="128" spans="1:11" outlineLevel="1">
      <c r="A128" s="127">
        <v>0</v>
      </c>
      <c r="B128" s="219" t="s">
        <v>1751</v>
      </c>
      <c r="C128" s="219" t="s">
        <v>1752</v>
      </c>
      <c r="D128" s="220" t="s">
        <v>1624</v>
      </c>
      <c r="E128" s="219" t="s">
        <v>1380</v>
      </c>
      <c r="F128" s="219" t="s">
        <v>1681</v>
      </c>
      <c r="G128" s="220">
        <v>6</v>
      </c>
      <c r="H128" s="221">
        <v>22.46</v>
      </c>
      <c r="I128" s="69">
        <f t="shared" si="11"/>
        <v>22.46</v>
      </c>
      <c r="J128" s="68"/>
      <c r="K128" s="69">
        <f t="shared" si="10"/>
        <v>0</v>
      </c>
    </row>
    <row r="129" spans="1:11">
      <c r="A129" s="127"/>
      <c r="B129" s="368" t="s">
        <v>1803</v>
      </c>
      <c r="C129" s="368"/>
      <c r="D129" s="368"/>
      <c r="E129" s="368"/>
      <c r="F129" s="368"/>
      <c r="G129" s="368"/>
      <c r="H129" s="368"/>
      <c r="I129" s="69"/>
      <c r="J129" s="68"/>
      <c r="K129" s="69"/>
    </row>
    <row r="130" spans="1:11" outlineLevel="1">
      <c r="A130" s="127">
        <v>0</v>
      </c>
      <c r="B130" s="222" t="s">
        <v>3626</v>
      </c>
      <c r="C130" s="219"/>
      <c r="D130" s="220"/>
      <c r="E130" s="219"/>
      <c r="F130" s="219"/>
      <c r="G130" s="220"/>
      <c r="H130" s="221"/>
      <c r="I130" s="69"/>
      <c r="J130" s="68"/>
      <c r="K130" s="69"/>
    </row>
    <row r="131" spans="1:11" outlineLevel="1">
      <c r="A131" s="127">
        <v>0</v>
      </c>
      <c r="B131" s="219" t="s">
        <v>1644</v>
      </c>
      <c r="C131" s="219" t="s">
        <v>1645</v>
      </c>
      <c r="D131" s="220" t="s">
        <v>1646</v>
      </c>
      <c r="E131" s="219" t="s">
        <v>1248</v>
      </c>
      <c r="F131" s="219" t="s">
        <v>1625</v>
      </c>
      <c r="G131" s="220">
        <v>6</v>
      </c>
      <c r="H131" s="221">
        <v>18.489999999999998</v>
      </c>
      <c r="I131" s="69">
        <f t="shared" ref="I131:I140" si="12">H131*(1-Скидка_U_POL)</f>
        <v>18.489999999999998</v>
      </c>
      <c r="J131" s="68"/>
      <c r="K131" s="69">
        <f>I131*J131</f>
        <v>0</v>
      </c>
    </row>
    <row r="132" spans="1:11" outlineLevel="1">
      <c r="A132" s="127">
        <v>0</v>
      </c>
      <c r="B132" s="219" t="s">
        <v>2381</v>
      </c>
      <c r="C132" s="219" t="s">
        <v>2382</v>
      </c>
      <c r="D132" s="220" t="s">
        <v>1646</v>
      </c>
      <c r="E132" s="219" t="s">
        <v>1248</v>
      </c>
      <c r="F132" s="219" t="s">
        <v>1688</v>
      </c>
      <c r="G132" s="220">
        <v>6</v>
      </c>
      <c r="H132" s="221">
        <v>18.489999999999998</v>
      </c>
      <c r="I132" s="69">
        <f>H132*(1-Скидка_U_POL)</f>
        <v>18.489999999999998</v>
      </c>
      <c r="J132" s="68"/>
      <c r="K132" s="69">
        <f>I132*J132</f>
        <v>0</v>
      </c>
    </row>
    <row r="133" spans="1:11" outlineLevel="1">
      <c r="A133" s="127">
        <v>0</v>
      </c>
      <c r="B133" s="219" t="s">
        <v>1690</v>
      </c>
      <c r="C133" s="219" t="s">
        <v>1691</v>
      </c>
      <c r="D133" s="220" t="s">
        <v>1646</v>
      </c>
      <c r="E133" s="219" t="s">
        <v>1248</v>
      </c>
      <c r="F133" s="219" t="s">
        <v>1674</v>
      </c>
      <c r="G133" s="220">
        <v>6</v>
      </c>
      <c r="H133" s="221">
        <v>18.489999999999998</v>
      </c>
      <c r="I133" s="69">
        <f t="shared" si="12"/>
        <v>18.489999999999998</v>
      </c>
      <c r="J133" s="68"/>
      <c r="K133" s="69">
        <f>I133*J133</f>
        <v>0</v>
      </c>
    </row>
    <row r="134" spans="1:11" outlineLevel="1">
      <c r="A134" s="127">
        <v>0</v>
      </c>
      <c r="B134" s="219" t="s">
        <v>1692</v>
      </c>
      <c r="C134" s="219" t="s">
        <v>1691</v>
      </c>
      <c r="D134" s="220" t="s">
        <v>1646</v>
      </c>
      <c r="E134" s="219" t="s">
        <v>1248</v>
      </c>
      <c r="F134" s="219" t="s">
        <v>1655</v>
      </c>
      <c r="G134" s="220">
        <v>6</v>
      </c>
      <c r="H134" s="221">
        <v>18.489999999999998</v>
      </c>
      <c r="I134" s="69">
        <f t="shared" si="12"/>
        <v>18.489999999999998</v>
      </c>
      <c r="J134" s="68"/>
      <c r="K134" s="69">
        <f>I134*J134</f>
        <v>0</v>
      </c>
    </row>
    <row r="135" spans="1:11" outlineLevel="1">
      <c r="A135" s="127">
        <v>0</v>
      </c>
      <c r="B135" s="219" t="s">
        <v>1703</v>
      </c>
      <c r="C135" s="219" t="s">
        <v>1704</v>
      </c>
      <c r="D135" s="220" t="s">
        <v>1646</v>
      </c>
      <c r="E135" s="219" t="s">
        <v>1248</v>
      </c>
      <c r="F135" s="219" t="s">
        <v>1625</v>
      </c>
      <c r="G135" s="220">
        <v>6</v>
      </c>
      <c r="H135" s="221">
        <v>18.489999999999998</v>
      </c>
      <c r="I135" s="69">
        <f t="shared" si="12"/>
        <v>18.489999999999998</v>
      </c>
      <c r="J135" s="68"/>
      <c r="K135" s="69">
        <f t="shared" ref="K135:K174" si="13">I135*J135</f>
        <v>0</v>
      </c>
    </row>
    <row r="136" spans="1:11" outlineLevel="1">
      <c r="A136" s="127">
        <v>0</v>
      </c>
      <c r="B136" s="219" t="s">
        <v>1702</v>
      </c>
      <c r="C136" s="219" t="s">
        <v>1701</v>
      </c>
      <c r="D136" s="220" t="s">
        <v>1646</v>
      </c>
      <c r="E136" s="219" t="s">
        <v>1248</v>
      </c>
      <c r="F136" s="219" t="s">
        <v>1674</v>
      </c>
      <c r="G136" s="220">
        <v>6</v>
      </c>
      <c r="H136" s="221">
        <v>15.58</v>
      </c>
      <c r="I136" s="69">
        <f t="shared" si="12"/>
        <v>15.58</v>
      </c>
      <c r="J136" s="68"/>
      <c r="K136" s="69">
        <f t="shared" si="13"/>
        <v>0</v>
      </c>
    </row>
    <row r="137" spans="1:11" outlineLevel="1">
      <c r="A137" s="127">
        <v>0</v>
      </c>
      <c r="B137" s="219" t="s">
        <v>2383</v>
      </c>
      <c r="C137" s="219" t="s">
        <v>2384</v>
      </c>
      <c r="D137" s="220" t="s">
        <v>1646</v>
      </c>
      <c r="E137" s="219" t="s">
        <v>1248</v>
      </c>
      <c r="F137" s="219" t="s">
        <v>1625</v>
      </c>
      <c r="G137" s="220">
        <v>6</v>
      </c>
      <c r="H137" s="221">
        <v>18.489999999999998</v>
      </c>
      <c r="I137" s="69">
        <f>H137*(1-Скидка_U_POL)</f>
        <v>18.489999999999998</v>
      </c>
      <c r="J137" s="68"/>
      <c r="K137" s="69">
        <f>I137*J137</f>
        <v>0</v>
      </c>
    </row>
    <row r="138" spans="1:11" outlineLevel="1">
      <c r="A138" s="127">
        <v>0</v>
      </c>
      <c r="B138" s="219" t="s">
        <v>2361</v>
      </c>
      <c r="C138" s="219" t="s">
        <v>2385</v>
      </c>
      <c r="D138" s="220" t="s">
        <v>1646</v>
      </c>
      <c r="E138" s="219" t="s">
        <v>1248</v>
      </c>
      <c r="F138" s="219" t="s">
        <v>1688</v>
      </c>
      <c r="G138" s="220">
        <v>6</v>
      </c>
      <c r="H138" s="221">
        <v>10.69</v>
      </c>
      <c r="I138" s="69">
        <f>H138*(1-Скидка_U_POL)</f>
        <v>10.69</v>
      </c>
      <c r="J138" s="68"/>
      <c r="K138" s="69">
        <f>I138*J138</f>
        <v>0</v>
      </c>
    </row>
    <row r="139" spans="1:11" outlineLevel="1">
      <c r="A139" s="127">
        <v>0</v>
      </c>
      <c r="B139" s="219" t="s">
        <v>1709</v>
      </c>
      <c r="C139" s="219" t="s">
        <v>1710</v>
      </c>
      <c r="D139" s="220" t="s">
        <v>1646</v>
      </c>
      <c r="E139" s="219" t="s">
        <v>1248</v>
      </c>
      <c r="F139" s="219" t="s">
        <v>1711</v>
      </c>
      <c r="G139" s="220">
        <v>6</v>
      </c>
      <c r="H139" s="221">
        <v>18.489999999999998</v>
      </c>
      <c r="I139" s="69">
        <f t="shared" si="12"/>
        <v>18.489999999999998</v>
      </c>
      <c r="J139" s="68"/>
      <c r="K139" s="69">
        <f t="shared" si="13"/>
        <v>0</v>
      </c>
    </row>
    <row r="140" spans="1:11" outlineLevel="1">
      <c r="A140" s="127">
        <v>0</v>
      </c>
      <c r="B140" s="219" t="s">
        <v>4590</v>
      </c>
      <c r="C140" s="219" t="s">
        <v>4591</v>
      </c>
      <c r="D140" s="220" t="s">
        <v>1646</v>
      </c>
      <c r="E140" s="219" t="s">
        <v>1248</v>
      </c>
      <c r="F140" s="219" t="s">
        <v>4592</v>
      </c>
      <c r="G140" s="220">
        <v>6</v>
      </c>
      <c r="H140" s="221">
        <v>18.489999999999998</v>
      </c>
      <c r="I140" s="69">
        <f t="shared" si="12"/>
        <v>18.489999999999998</v>
      </c>
      <c r="J140" s="68"/>
      <c r="K140" s="69">
        <f t="shared" si="13"/>
        <v>0</v>
      </c>
    </row>
    <row r="141" spans="1:11" outlineLevel="1">
      <c r="A141" s="127">
        <v>0</v>
      </c>
      <c r="B141" s="219" t="s">
        <v>2386</v>
      </c>
      <c r="C141" s="219" t="s">
        <v>2387</v>
      </c>
      <c r="D141" s="220" t="s">
        <v>1646</v>
      </c>
      <c r="E141" s="219" t="s">
        <v>1248</v>
      </c>
      <c r="F141" s="219" t="s">
        <v>1658</v>
      </c>
      <c r="G141" s="220">
        <v>6</v>
      </c>
      <c r="H141" s="221">
        <v>12.07</v>
      </c>
      <c r="I141" s="69">
        <f t="shared" ref="I141:I146" si="14">H141*(1-Скидка_U_POL)</f>
        <v>12.07</v>
      </c>
      <c r="J141" s="68"/>
      <c r="K141" s="69">
        <f t="shared" si="13"/>
        <v>0</v>
      </c>
    </row>
    <row r="142" spans="1:11" outlineLevel="1">
      <c r="A142" s="127">
        <v>0</v>
      </c>
      <c r="B142" s="219" t="s">
        <v>2388</v>
      </c>
      <c r="C142" s="219" t="s">
        <v>2387</v>
      </c>
      <c r="D142" s="220" t="s">
        <v>1646</v>
      </c>
      <c r="E142" s="219" t="s">
        <v>1248</v>
      </c>
      <c r="F142" s="219" t="s">
        <v>2389</v>
      </c>
      <c r="G142" s="220">
        <v>6</v>
      </c>
      <c r="H142" s="221">
        <v>12.07</v>
      </c>
      <c r="I142" s="69">
        <f t="shared" si="14"/>
        <v>12.07</v>
      </c>
      <c r="J142" s="68"/>
      <c r="K142" s="69">
        <f t="shared" si="13"/>
        <v>0</v>
      </c>
    </row>
    <row r="143" spans="1:11" outlineLevel="1">
      <c r="A143" s="127">
        <v>0</v>
      </c>
      <c r="B143" s="219" t="s">
        <v>2390</v>
      </c>
      <c r="C143" s="219" t="s">
        <v>2387</v>
      </c>
      <c r="D143" s="220" t="s">
        <v>1646</v>
      </c>
      <c r="E143" s="219" t="s">
        <v>1248</v>
      </c>
      <c r="F143" s="219" t="s">
        <v>1661</v>
      </c>
      <c r="G143" s="220">
        <v>6</v>
      </c>
      <c r="H143" s="221">
        <v>12.07</v>
      </c>
      <c r="I143" s="69">
        <f t="shared" si="14"/>
        <v>12.07</v>
      </c>
      <c r="J143" s="68"/>
      <c r="K143" s="69">
        <f t="shared" si="13"/>
        <v>0</v>
      </c>
    </row>
    <row r="144" spans="1:11" outlineLevel="1">
      <c r="A144" s="127">
        <v>0</v>
      </c>
      <c r="B144" s="219" t="s">
        <v>2391</v>
      </c>
      <c r="C144" s="219" t="s">
        <v>2387</v>
      </c>
      <c r="D144" s="220" t="s">
        <v>1646</v>
      </c>
      <c r="E144" s="219" t="s">
        <v>1248</v>
      </c>
      <c r="F144" s="219" t="s">
        <v>1664</v>
      </c>
      <c r="G144" s="220">
        <v>6</v>
      </c>
      <c r="H144" s="221">
        <v>12.07</v>
      </c>
      <c r="I144" s="69">
        <f t="shared" si="14"/>
        <v>12.07</v>
      </c>
      <c r="J144" s="68"/>
      <c r="K144" s="69">
        <f t="shared" si="13"/>
        <v>0</v>
      </c>
    </row>
    <row r="145" spans="1:11" outlineLevel="1">
      <c r="A145" s="127">
        <v>0</v>
      </c>
      <c r="B145" s="219" t="s">
        <v>2392</v>
      </c>
      <c r="C145" s="219" t="s">
        <v>2387</v>
      </c>
      <c r="D145" s="220" t="s">
        <v>1646</v>
      </c>
      <c r="E145" s="219" t="s">
        <v>1248</v>
      </c>
      <c r="F145" s="219" t="s">
        <v>1792</v>
      </c>
      <c r="G145" s="220">
        <v>6</v>
      </c>
      <c r="H145" s="221">
        <v>12.07</v>
      </c>
      <c r="I145" s="69">
        <f t="shared" si="14"/>
        <v>12.07</v>
      </c>
      <c r="J145" s="68"/>
      <c r="K145" s="69">
        <f t="shared" si="13"/>
        <v>0</v>
      </c>
    </row>
    <row r="146" spans="1:11" outlineLevel="1">
      <c r="A146" s="127">
        <v>0</v>
      </c>
      <c r="B146" s="219" t="s">
        <v>2393</v>
      </c>
      <c r="C146" s="219" t="s">
        <v>2387</v>
      </c>
      <c r="D146" s="220" t="s">
        <v>1646</v>
      </c>
      <c r="E146" s="219" t="s">
        <v>1248</v>
      </c>
      <c r="F146" s="219" t="s">
        <v>2394</v>
      </c>
      <c r="G146" s="220">
        <v>6</v>
      </c>
      <c r="H146" s="221">
        <v>12.07</v>
      </c>
      <c r="I146" s="69">
        <f t="shared" si="14"/>
        <v>12.07</v>
      </c>
      <c r="J146" s="68"/>
      <c r="K146" s="69">
        <f t="shared" si="13"/>
        <v>0</v>
      </c>
    </row>
    <row r="147" spans="1:11" outlineLevel="1">
      <c r="A147" s="127"/>
      <c r="B147" s="222" t="s">
        <v>1804</v>
      </c>
      <c r="C147" s="219"/>
      <c r="D147" s="220"/>
      <c r="E147" s="219"/>
      <c r="F147" s="219"/>
      <c r="G147" s="220"/>
      <c r="H147" s="221"/>
      <c r="I147" s="69"/>
      <c r="J147" s="68"/>
      <c r="K147" s="69"/>
    </row>
    <row r="148" spans="1:11" outlineLevel="1">
      <c r="A148" s="127">
        <v>0</v>
      </c>
      <c r="B148" s="219" t="s">
        <v>1707</v>
      </c>
      <c r="C148" s="219" t="s">
        <v>1706</v>
      </c>
      <c r="D148" s="220" t="s">
        <v>1708</v>
      </c>
      <c r="E148" s="219" t="s">
        <v>1248</v>
      </c>
      <c r="F148" s="219" t="s">
        <v>1625</v>
      </c>
      <c r="G148" s="220">
        <v>12</v>
      </c>
      <c r="H148" s="221">
        <v>14.04</v>
      </c>
      <c r="I148" s="69">
        <f>H148*(1-Скидка_U_POL)</f>
        <v>14.04</v>
      </c>
      <c r="J148" s="68"/>
      <c r="K148" s="69">
        <f t="shared" si="13"/>
        <v>0</v>
      </c>
    </row>
    <row r="149" spans="1:11" outlineLevel="1">
      <c r="A149" s="127">
        <v>0</v>
      </c>
      <c r="B149" s="219" t="s">
        <v>1707</v>
      </c>
      <c r="C149" s="219" t="s">
        <v>1706</v>
      </c>
      <c r="D149" s="220" t="s">
        <v>1646</v>
      </c>
      <c r="E149" s="219" t="s">
        <v>1248</v>
      </c>
      <c r="F149" s="219" t="s">
        <v>1625</v>
      </c>
      <c r="G149" s="220">
        <v>12</v>
      </c>
      <c r="H149" s="221">
        <v>12.63</v>
      </c>
      <c r="I149" s="69">
        <f>H149*(1-Скидка_U_POL)</f>
        <v>12.63</v>
      </c>
      <c r="J149" s="68"/>
      <c r="K149" s="69">
        <f t="shared" si="13"/>
        <v>0</v>
      </c>
    </row>
    <row r="150" spans="1:11" outlineLevel="1">
      <c r="A150" s="127"/>
      <c r="B150" s="222" t="s">
        <v>1805</v>
      </c>
      <c r="C150" s="219"/>
      <c r="D150" s="220"/>
      <c r="E150" s="219"/>
      <c r="F150" s="219"/>
      <c r="G150" s="220"/>
      <c r="H150" s="221"/>
      <c r="I150" s="69"/>
      <c r="J150" s="68"/>
      <c r="K150" s="69"/>
    </row>
    <row r="151" spans="1:11" outlineLevel="1">
      <c r="A151" s="127">
        <v>0</v>
      </c>
      <c r="B151" s="219" t="s">
        <v>3627</v>
      </c>
      <c r="C151" s="219" t="s">
        <v>3628</v>
      </c>
      <c r="D151" s="220" t="s">
        <v>1806</v>
      </c>
      <c r="E151" s="219" t="s">
        <v>1248</v>
      </c>
      <c r="F151" s="219" t="s">
        <v>1625</v>
      </c>
      <c r="G151" s="220">
        <v>9</v>
      </c>
      <c r="H151" s="221">
        <v>11.69</v>
      </c>
      <c r="I151" s="69">
        <f>H151*(1-Скидка_U_POL)</f>
        <v>11.69</v>
      </c>
      <c r="J151" s="68"/>
      <c r="K151" s="69">
        <f>I151*J151</f>
        <v>0</v>
      </c>
    </row>
    <row r="152" spans="1:11" outlineLevel="1">
      <c r="A152" s="127">
        <v>0</v>
      </c>
      <c r="B152" s="219" t="s">
        <v>1807</v>
      </c>
      <c r="C152" s="219" t="s">
        <v>1808</v>
      </c>
      <c r="D152" s="220" t="s">
        <v>1806</v>
      </c>
      <c r="E152" s="219" t="s">
        <v>1248</v>
      </c>
      <c r="F152" s="219" t="s">
        <v>1625</v>
      </c>
      <c r="G152" s="220">
        <v>9</v>
      </c>
      <c r="H152" s="221">
        <v>11.69</v>
      </c>
      <c r="I152" s="69">
        <f>H152*(1-Скидка_U_POL)</f>
        <v>11.69</v>
      </c>
      <c r="J152" s="68"/>
      <c r="K152" s="69">
        <f t="shared" si="13"/>
        <v>0</v>
      </c>
    </row>
    <row r="153" spans="1:11" outlineLevel="1">
      <c r="A153" s="127">
        <v>0</v>
      </c>
      <c r="B153" s="219" t="s">
        <v>1809</v>
      </c>
      <c r="C153" s="219" t="s">
        <v>1810</v>
      </c>
      <c r="D153" s="220" t="s">
        <v>1806</v>
      </c>
      <c r="E153" s="219" t="s">
        <v>1248</v>
      </c>
      <c r="F153" s="219" t="s">
        <v>1674</v>
      </c>
      <c r="G153" s="220">
        <v>9</v>
      </c>
      <c r="H153" s="221">
        <v>11.69</v>
      </c>
      <c r="I153" s="69">
        <f>H153*(1-Скидка_U_POL)</f>
        <v>11.69</v>
      </c>
      <c r="J153" s="68"/>
      <c r="K153" s="69">
        <f t="shared" si="13"/>
        <v>0</v>
      </c>
    </row>
    <row r="154" spans="1:11" outlineLevel="1">
      <c r="A154" s="127">
        <v>0</v>
      </c>
      <c r="B154" s="219" t="s">
        <v>1811</v>
      </c>
      <c r="C154" s="219" t="s">
        <v>1812</v>
      </c>
      <c r="D154" s="220" t="s">
        <v>1806</v>
      </c>
      <c r="E154" s="219" t="s">
        <v>1248</v>
      </c>
      <c r="F154" s="219" t="s">
        <v>1813</v>
      </c>
      <c r="G154" s="220">
        <v>9</v>
      </c>
      <c r="H154" s="221">
        <v>11.69</v>
      </c>
      <c r="I154" s="69">
        <f>H154*(1-Скидка_U_POL)</f>
        <v>11.69</v>
      </c>
      <c r="J154" s="68"/>
      <c r="K154" s="69">
        <f t="shared" si="13"/>
        <v>0</v>
      </c>
    </row>
    <row r="155" spans="1:11" outlineLevel="1">
      <c r="A155" s="127">
        <v>0</v>
      </c>
      <c r="B155" s="219" t="s">
        <v>1814</v>
      </c>
      <c r="C155" s="219" t="s">
        <v>1815</v>
      </c>
      <c r="D155" s="220" t="s">
        <v>1806</v>
      </c>
      <c r="E155" s="219" t="s">
        <v>1248</v>
      </c>
      <c r="F155" s="219" t="s">
        <v>1816</v>
      </c>
      <c r="G155" s="220">
        <v>9</v>
      </c>
      <c r="H155" s="221">
        <v>11.69</v>
      </c>
      <c r="I155" s="69">
        <f>H155*(1-Скидка_U_POL)</f>
        <v>11.69</v>
      </c>
      <c r="J155" s="68"/>
      <c r="K155" s="69">
        <f t="shared" si="13"/>
        <v>0</v>
      </c>
    </row>
    <row r="156" spans="1:11" outlineLevel="1">
      <c r="A156" s="127"/>
      <c r="B156" s="222" t="s">
        <v>1817</v>
      </c>
      <c r="C156" s="219"/>
      <c r="D156" s="220"/>
      <c r="E156" s="219"/>
      <c r="F156" s="219"/>
      <c r="G156" s="220"/>
      <c r="H156" s="221"/>
      <c r="I156" s="69"/>
      <c r="J156" s="68"/>
      <c r="K156" s="69"/>
    </row>
    <row r="157" spans="1:11" outlineLevel="1">
      <c r="A157" s="127">
        <v>0</v>
      </c>
      <c r="B157" s="219" t="s">
        <v>1650</v>
      </c>
      <c r="C157" s="219" t="s">
        <v>1651</v>
      </c>
      <c r="D157" s="220" t="s">
        <v>1649</v>
      </c>
      <c r="E157" s="219" t="s">
        <v>1248</v>
      </c>
      <c r="F157" s="219" t="s">
        <v>1652</v>
      </c>
      <c r="G157" s="220">
        <v>12</v>
      </c>
      <c r="H157" s="221">
        <v>7.81</v>
      </c>
      <c r="I157" s="69">
        <f t="shared" ref="I157:I165" si="15">H157*(1-Скидка_U_POL)</f>
        <v>7.81</v>
      </c>
      <c r="J157" s="68"/>
      <c r="K157" s="69">
        <f t="shared" si="13"/>
        <v>0</v>
      </c>
    </row>
    <row r="158" spans="1:11" outlineLevel="1">
      <c r="A158" s="127">
        <v>0</v>
      </c>
      <c r="B158" s="219" t="s">
        <v>1653</v>
      </c>
      <c r="C158" s="219" t="s">
        <v>1654</v>
      </c>
      <c r="D158" s="220" t="s">
        <v>1649</v>
      </c>
      <c r="E158" s="219" t="s">
        <v>1248</v>
      </c>
      <c r="F158" s="219" t="s">
        <v>1655</v>
      </c>
      <c r="G158" s="220">
        <v>12</v>
      </c>
      <c r="H158" s="221">
        <v>7.81</v>
      </c>
      <c r="I158" s="69">
        <f t="shared" si="15"/>
        <v>7.81</v>
      </c>
      <c r="J158" s="68"/>
      <c r="K158" s="69">
        <f t="shared" si="13"/>
        <v>0</v>
      </c>
    </row>
    <row r="159" spans="1:11" outlineLevel="1">
      <c r="A159" s="127">
        <v>0</v>
      </c>
      <c r="B159" s="219" t="s">
        <v>1656</v>
      </c>
      <c r="C159" s="219" t="s">
        <v>1657</v>
      </c>
      <c r="D159" s="220" t="s">
        <v>1649</v>
      </c>
      <c r="E159" s="219" t="s">
        <v>1248</v>
      </c>
      <c r="F159" s="219" t="s">
        <v>1658</v>
      </c>
      <c r="G159" s="220">
        <v>12</v>
      </c>
      <c r="H159" s="221">
        <v>7.81</v>
      </c>
      <c r="I159" s="69">
        <f t="shared" si="15"/>
        <v>7.81</v>
      </c>
      <c r="J159" s="68"/>
      <c r="K159" s="69">
        <f t="shared" si="13"/>
        <v>0</v>
      </c>
    </row>
    <row r="160" spans="1:11" outlineLevel="1">
      <c r="A160" s="127">
        <v>0</v>
      </c>
      <c r="B160" s="219" t="s">
        <v>1659</v>
      </c>
      <c r="C160" s="219" t="s">
        <v>1660</v>
      </c>
      <c r="D160" s="220" t="s">
        <v>1649</v>
      </c>
      <c r="E160" s="219" t="s">
        <v>1248</v>
      </c>
      <c r="F160" s="219" t="s">
        <v>1661</v>
      </c>
      <c r="G160" s="220">
        <v>12</v>
      </c>
      <c r="H160" s="221">
        <v>7.81</v>
      </c>
      <c r="I160" s="69">
        <f t="shared" si="15"/>
        <v>7.81</v>
      </c>
      <c r="J160" s="68"/>
      <c r="K160" s="69">
        <f t="shared" si="13"/>
        <v>0</v>
      </c>
    </row>
    <row r="161" spans="1:11" outlineLevel="1">
      <c r="A161" s="127">
        <v>0</v>
      </c>
      <c r="B161" s="219" t="s">
        <v>3231</v>
      </c>
      <c r="C161" s="219" t="s">
        <v>3232</v>
      </c>
      <c r="D161" s="220" t="s">
        <v>1649</v>
      </c>
      <c r="E161" s="219" t="s">
        <v>1248</v>
      </c>
      <c r="F161" s="219" t="s">
        <v>3233</v>
      </c>
      <c r="G161" s="220">
        <v>12</v>
      </c>
      <c r="H161" s="221">
        <v>7.81</v>
      </c>
      <c r="I161" s="69">
        <f>H161*(1-Скидка_U_POL)</f>
        <v>7.81</v>
      </c>
      <c r="J161" s="68"/>
      <c r="K161" s="69">
        <f>I161*J161</f>
        <v>0</v>
      </c>
    </row>
    <row r="162" spans="1:11" outlineLevel="1">
      <c r="A162" s="127">
        <v>0</v>
      </c>
      <c r="B162" s="219" t="s">
        <v>1662</v>
      </c>
      <c r="C162" s="219" t="s">
        <v>1663</v>
      </c>
      <c r="D162" s="220" t="s">
        <v>1649</v>
      </c>
      <c r="E162" s="219" t="s">
        <v>1248</v>
      </c>
      <c r="F162" s="219" t="s">
        <v>1664</v>
      </c>
      <c r="G162" s="220">
        <v>12</v>
      </c>
      <c r="H162" s="221">
        <v>7.81</v>
      </c>
      <c r="I162" s="69">
        <f t="shared" si="15"/>
        <v>7.81</v>
      </c>
      <c r="J162" s="68"/>
      <c r="K162" s="69">
        <f t="shared" si="13"/>
        <v>0</v>
      </c>
    </row>
    <row r="163" spans="1:11" outlineLevel="1">
      <c r="A163" s="127">
        <v>0</v>
      </c>
      <c r="B163" s="219" t="s">
        <v>1647</v>
      </c>
      <c r="C163" s="219" t="s">
        <v>1648</v>
      </c>
      <c r="D163" s="220" t="s">
        <v>1649</v>
      </c>
      <c r="E163" s="219" t="s">
        <v>1248</v>
      </c>
      <c r="F163" s="219" t="s">
        <v>1625</v>
      </c>
      <c r="G163" s="220">
        <v>12</v>
      </c>
      <c r="H163" s="221">
        <v>7.93</v>
      </c>
      <c r="I163" s="69">
        <f t="shared" si="15"/>
        <v>7.93</v>
      </c>
      <c r="J163" s="68"/>
      <c r="K163" s="69">
        <f t="shared" si="13"/>
        <v>0</v>
      </c>
    </row>
    <row r="164" spans="1:11" outlineLevel="1">
      <c r="A164" s="127">
        <v>0</v>
      </c>
      <c r="B164" s="219" t="s">
        <v>1694</v>
      </c>
      <c r="C164" s="219" t="s">
        <v>1695</v>
      </c>
      <c r="D164" s="220" t="s">
        <v>1649</v>
      </c>
      <c r="E164" s="219" t="s">
        <v>1248</v>
      </c>
      <c r="F164" s="219" t="s">
        <v>1674</v>
      </c>
      <c r="G164" s="220">
        <v>12</v>
      </c>
      <c r="H164" s="221">
        <v>7.81</v>
      </c>
      <c r="I164" s="69">
        <f t="shared" si="15"/>
        <v>7.81</v>
      </c>
      <c r="J164" s="68"/>
      <c r="K164" s="69">
        <f t="shared" si="13"/>
        <v>0</v>
      </c>
    </row>
    <row r="165" spans="1:11" outlineLevel="1">
      <c r="A165" s="127">
        <v>0</v>
      </c>
      <c r="B165" s="219" t="s">
        <v>1818</v>
      </c>
      <c r="C165" s="219" t="s">
        <v>1819</v>
      </c>
      <c r="D165" s="220" t="s">
        <v>1649</v>
      </c>
      <c r="E165" s="219" t="s">
        <v>1248</v>
      </c>
      <c r="F165" s="219" t="s">
        <v>1655</v>
      </c>
      <c r="G165" s="220">
        <v>12</v>
      </c>
      <c r="H165" s="221">
        <v>7.81</v>
      </c>
      <c r="I165" s="69">
        <f t="shared" si="15"/>
        <v>7.81</v>
      </c>
      <c r="J165" s="68"/>
      <c r="K165" s="69">
        <f t="shared" si="13"/>
        <v>0</v>
      </c>
    </row>
    <row r="166" spans="1:11" outlineLevel="1">
      <c r="A166" s="127"/>
      <c r="B166" s="222" t="s">
        <v>1820</v>
      </c>
      <c r="C166" s="219"/>
      <c r="D166" s="220"/>
      <c r="E166" s="219"/>
      <c r="F166" s="219"/>
      <c r="G166" s="220"/>
      <c r="H166" s="221"/>
      <c r="I166" s="69"/>
      <c r="J166" s="68"/>
      <c r="K166" s="69"/>
    </row>
    <row r="167" spans="1:11" outlineLevel="1">
      <c r="A167" s="127">
        <v>0</v>
      </c>
      <c r="B167" s="219" t="s">
        <v>1821</v>
      </c>
      <c r="C167" s="219" t="s">
        <v>1822</v>
      </c>
      <c r="D167" s="220" t="s">
        <v>1806</v>
      </c>
      <c r="E167" s="219" t="s">
        <v>1248</v>
      </c>
      <c r="F167" s="219" t="s">
        <v>1764</v>
      </c>
      <c r="G167" s="220">
        <v>12</v>
      </c>
      <c r="H167" s="221">
        <v>5.99</v>
      </c>
      <c r="I167" s="69">
        <f>H167*(1-Скидка_U_POL)</f>
        <v>5.99</v>
      </c>
      <c r="J167" s="68"/>
      <c r="K167" s="69">
        <f t="shared" si="13"/>
        <v>0</v>
      </c>
    </row>
    <row r="168" spans="1:11" outlineLevel="1">
      <c r="A168" s="127">
        <v>0</v>
      </c>
      <c r="B168" s="219" t="s">
        <v>1823</v>
      </c>
      <c r="C168" s="219" t="s">
        <v>1824</v>
      </c>
      <c r="D168" s="220" t="s">
        <v>1764</v>
      </c>
      <c r="E168" s="219" t="s">
        <v>9</v>
      </c>
      <c r="F168" s="219" t="s">
        <v>1764</v>
      </c>
      <c r="G168" s="220">
        <v>1</v>
      </c>
      <c r="H168" s="221">
        <v>3671.92</v>
      </c>
      <c r="I168" s="69">
        <f>H168*(1-Скидка_U_POL)</f>
        <v>3671.92</v>
      </c>
      <c r="J168" s="68"/>
      <c r="K168" s="69">
        <f t="shared" si="13"/>
        <v>0</v>
      </c>
    </row>
    <row r="169" spans="1:11">
      <c r="A169" s="127"/>
      <c r="B169" s="368" t="s">
        <v>1825</v>
      </c>
      <c r="C169" s="368"/>
      <c r="D169" s="368"/>
      <c r="E169" s="368"/>
      <c r="F169" s="368"/>
      <c r="G169" s="368"/>
      <c r="H169" s="368"/>
      <c r="I169" s="69"/>
      <c r="J169" s="68"/>
      <c r="K169" s="69"/>
    </row>
    <row r="170" spans="1:11" outlineLevel="1">
      <c r="A170" s="127">
        <v>0</v>
      </c>
      <c r="B170" s="219" t="s">
        <v>1826</v>
      </c>
      <c r="C170" s="219" t="s">
        <v>1827</v>
      </c>
      <c r="D170" s="220" t="s">
        <v>1828</v>
      </c>
      <c r="E170" s="219" t="s">
        <v>9</v>
      </c>
      <c r="F170" s="219" t="s">
        <v>1681</v>
      </c>
      <c r="G170" s="220">
        <v>10</v>
      </c>
      <c r="H170" s="221">
        <v>11.47</v>
      </c>
      <c r="I170" s="69">
        <f>H170*(1-Скидка_U_POL)</f>
        <v>11.47</v>
      </c>
      <c r="J170" s="68"/>
      <c r="K170" s="69">
        <f t="shared" si="13"/>
        <v>0</v>
      </c>
    </row>
    <row r="171" spans="1:11">
      <c r="A171" s="127"/>
      <c r="B171" s="368" t="s">
        <v>102</v>
      </c>
      <c r="C171" s="368"/>
      <c r="D171" s="368"/>
      <c r="E171" s="368"/>
      <c r="F171" s="368"/>
      <c r="G171" s="368"/>
      <c r="H171" s="368"/>
      <c r="I171" s="69"/>
      <c r="J171" s="68"/>
      <c r="K171" s="69"/>
    </row>
    <row r="172" spans="1:11" outlineLevel="1">
      <c r="A172" s="127">
        <v>0</v>
      </c>
      <c r="B172" s="219" t="s">
        <v>1829</v>
      </c>
      <c r="C172" s="219" t="s">
        <v>1830</v>
      </c>
      <c r="D172" s="220" t="s">
        <v>1764</v>
      </c>
      <c r="E172" s="219" t="s">
        <v>1070</v>
      </c>
      <c r="F172" s="219" t="s">
        <v>1764</v>
      </c>
      <c r="G172" s="220">
        <v>10</v>
      </c>
      <c r="H172" s="221">
        <v>11.65</v>
      </c>
      <c r="I172" s="69">
        <f>H172*(1-Скидка_U_POL)</f>
        <v>11.65</v>
      </c>
      <c r="J172" s="68"/>
      <c r="K172" s="69">
        <f t="shared" si="13"/>
        <v>0</v>
      </c>
    </row>
    <row r="173" spans="1:11" outlineLevel="1">
      <c r="A173" s="127">
        <v>0</v>
      </c>
      <c r="B173" s="219" t="s">
        <v>1831</v>
      </c>
      <c r="C173" s="219" t="s">
        <v>1832</v>
      </c>
      <c r="D173" s="220" t="s">
        <v>1833</v>
      </c>
      <c r="E173" s="219" t="s">
        <v>1777</v>
      </c>
      <c r="F173" s="219" t="s">
        <v>1693</v>
      </c>
      <c r="G173" s="220">
        <v>20</v>
      </c>
      <c r="H173" s="221">
        <v>1.63</v>
      </c>
      <c r="I173" s="69">
        <f>H173*(1-Скидка_U_POL)</f>
        <v>1.63</v>
      </c>
      <c r="J173" s="68"/>
      <c r="K173" s="69">
        <f t="shared" si="13"/>
        <v>0</v>
      </c>
    </row>
    <row r="174" spans="1:11" outlineLevel="1">
      <c r="A174" s="127">
        <v>0</v>
      </c>
      <c r="B174" s="219" t="s">
        <v>1834</v>
      </c>
      <c r="C174" s="219" t="s">
        <v>1835</v>
      </c>
      <c r="D174" s="220" t="s">
        <v>1836</v>
      </c>
      <c r="E174" s="219" t="s">
        <v>9</v>
      </c>
      <c r="F174" s="219" t="s">
        <v>1837</v>
      </c>
      <c r="G174" s="220">
        <v>50</v>
      </c>
      <c r="H174" s="221">
        <v>2.77</v>
      </c>
      <c r="I174" s="69">
        <f>H174*(1-Скидка_U_POL)</f>
        <v>2.77</v>
      </c>
      <c r="J174" s="68"/>
      <c r="K174" s="69">
        <f t="shared" si="13"/>
        <v>0</v>
      </c>
    </row>
    <row r="175" spans="1:11">
      <c r="I175" s="1"/>
    </row>
    <row r="176" spans="1:11">
      <c r="B176" s="28" t="s">
        <v>112</v>
      </c>
      <c r="I176" s="1"/>
    </row>
    <row r="177" spans="2:9">
      <c r="B177" s="13" t="s">
        <v>113</v>
      </c>
      <c r="I177" s="1"/>
    </row>
    <row r="183" spans="2:9">
      <c r="B183" s="1"/>
      <c r="C183" s="1"/>
      <c r="D183" s="1"/>
      <c r="E183" s="1"/>
      <c r="F183" s="1"/>
      <c r="G183" s="1"/>
      <c r="H183" s="1"/>
      <c r="I183" s="1"/>
    </row>
    <row r="184" spans="2:9">
      <c r="B184" s="1"/>
      <c r="C184" s="1"/>
      <c r="D184" s="1"/>
      <c r="E184" s="1"/>
      <c r="F184" s="1"/>
      <c r="G184" s="1"/>
      <c r="H184" s="1"/>
      <c r="I184" s="1"/>
    </row>
    <row r="185" spans="2:9">
      <c r="B185" s="1"/>
      <c r="C185" s="1"/>
      <c r="D185" s="1"/>
      <c r="E185" s="1"/>
      <c r="F185" s="1"/>
      <c r="G185" s="1"/>
      <c r="H185" s="1"/>
      <c r="I185" s="1"/>
    </row>
    <row r="186" spans="2:9">
      <c r="B186" s="1"/>
      <c r="C186" s="1"/>
      <c r="D186" s="1"/>
      <c r="E186" s="1"/>
      <c r="F186" s="1"/>
      <c r="G186" s="1"/>
      <c r="H186" s="1"/>
      <c r="I186" s="1"/>
    </row>
    <row r="187" spans="2:9">
      <c r="B187" s="1"/>
      <c r="C187" s="1"/>
      <c r="D187" s="1"/>
      <c r="E187" s="1"/>
      <c r="F187" s="1"/>
      <c r="G187" s="1"/>
      <c r="H187" s="1"/>
      <c r="I187" s="1"/>
    </row>
    <row r="188" spans="2:9">
      <c r="B188" s="1"/>
      <c r="C188" s="1"/>
      <c r="D188" s="1"/>
      <c r="E188" s="1"/>
      <c r="F188" s="1"/>
      <c r="G188" s="1"/>
      <c r="H188" s="1"/>
      <c r="I188" s="1"/>
    </row>
    <row r="189" spans="2:9">
      <c r="B189" s="1"/>
      <c r="C189" s="1"/>
      <c r="D189" s="1"/>
      <c r="E189" s="1"/>
      <c r="F189" s="1"/>
      <c r="G189" s="1"/>
      <c r="H189" s="1"/>
      <c r="I189" s="1"/>
    </row>
    <row r="190" spans="2:9">
      <c r="B190" s="1"/>
      <c r="C190" s="1"/>
      <c r="D190" s="1"/>
      <c r="E190" s="1"/>
      <c r="F190" s="1"/>
      <c r="G190" s="1"/>
      <c r="H190" s="1"/>
      <c r="I190" s="1"/>
    </row>
    <row r="191" spans="2:9">
      <c r="B191" s="1"/>
      <c r="C191" s="1"/>
      <c r="D191" s="1"/>
      <c r="E191" s="1"/>
      <c r="F191" s="1"/>
      <c r="G191" s="1"/>
      <c r="H191" s="1"/>
      <c r="I191" s="1"/>
    </row>
    <row r="192" spans="2:9">
      <c r="B192" s="1"/>
      <c r="C192" s="1"/>
      <c r="D192" s="1"/>
      <c r="E192" s="1"/>
      <c r="F192" s="1"/>
      <c r="G192" s="1"/>
      <c r="H192" s="1"/>
      <c r="I192" s="1"/>
    </row>
    <row r="193" s="1" customFormat="1"/>
    <row r="194" s="1" customFormat="1"/>
    <row r="195" s="1" customFormat="1"/>
    <row r="196" s="1" customFormat="1"/>
    <row r="197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</sheetData>
  <protectedRanges>
    <protectedRange password="A8C6" sqref="B6:C174" name="Range1"/>
  </protectedRanges>
  <autoFilter ref="A7:K195" xr:uid="{6AF0CD3A-FC36-4351-B0B2-7ADF6D0F6175}">
    <filterColumn colId="3" showButton="0"/>
  </autoFilter>
  <mergeCells count="14">
    <mergeCell ref="B171:H171"/>
    <mergeCell ref="B2:H2"/>
    <mergeCell ref="B3:H3"/>
    <mergeCell ref="B25:H25"/>
    <mergeCell ref="D6:E6"/>
    <mergeCell ref="B7:H7"/>
    <mergeCell ref="B44:H44"/>
    <mergeCell ref="B58:H58"/>
    <mergeCell ref="B65:H65"/>
    <mergeCell ref="B72:H72"/>
    <mergeCell ref="B80:H80"/>
    <mergeCell ref="B101:H101"/>
    <mergeCell ref="B129:H129"/>
    <mergeCell ref="B169:H169"/>
  </mergeCells>
  <hyperlinks>
    <hyperlink ref="F5" location="Содержание!A1" display="Содержание" xr:uid="{4C8082CB-9DB3-4403-8E64-83F40788B687}"/>
  </hyperlinks>
  <pageMargins left="0.51181102362204722" right="0.31496062992125984" top="0.55118110236220474" bottom="0.35433070866141736" header="0.31496062992125984" footer="0.31496062992125984"/>
  <pageSetup paperSize="9" scale="8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27"/>
  <sheetViews>
    <sheetView workbookViewId="0">
      <pane xSplit="3" ySplit="7" topLeftCell="D8" activePane="bottomRight" state="frozen"/>
      <selection pane="topRight" activeCell="C1" sqref="C1"/>
      <selection pane="bottomLeft" activeCell="A8" sqref="A8"/>
      <selection pane="bottomRight" activeCell="B5" sqref="B5:B6"/>
    </sheetView>
  </sheetViews>
  <sheetFormatPr defaultColWidth="9.1796875" defaultRowHeight="12" outlineLevelCol="1"/>
  <cols>
    <col min="1" max="1" width="7.1796875" style="30" hidden="1" customWidth="1" outlineLevel="1"/>
    <col min="2" max="2" width="10" style="30" customWidth="1" collapsed="1"/>
    <col min="3" max="3" width="67.1796875" style="30" customWidth="1"/>
    <col min="4" max="4" width="8.1796875" style="30" customWidth="1"/>
    <col min="5" max="5" width="9.26953125" style="30" customWidth="1"/>
    <col min="6" max="8" width="9.1796875" style="30" outlineLevel="1"/>
    <col min="9" max="16384" width="9.1796875" style="30"/>
  </cols>
  <sheetData>
    <row r="1" spans="1:8">
      <c r="B1" s="1"/>
      <c r="C1" s="1"/>
      <c r="D1" s="1"/>
      <c r="E1" s="1"/>
    </row>
    <row r="2" spans="1:8" ht="15.5">
      <c r="B2" s="300" t="s">
        <v>0</v>
      </c>
      <c r="C2" s="300"/>
      <c r="D2" s="300"/>
      <c r="E2" s="300"/>
    </row>
    <row r="3" spans="1:8" ht="15.5">
      <c r="B3" s="300" t="s">
        <v>1842</v>
      </c>
      <c r="C3" s="300"/>
      <c r="D3" s="300"/>
      <c r="E3" s="300"/>
    </row>
    <row r="4" spans="1:8">
      <c r="B4" s="1"/>
      <c r="C4" s="1"/>
      <c r="D4" s="1"/>
      <c r="E4" s="2"/>
      <c r="F4" s="1"/>
      <c r="G4" s="50"/>
      <c r="H4" s="51"/>
    </row>
    <row r="5" spans="1:8">
      <c r="B5" s="1" t="s">
        <v>3641</v>
      </c>
      <c r="C5" s="1"/>
      <c r="D5" s="1"/>
      <c r="E5" s="2"/>
      <c r="F5" s="1"/>
      <c r="G5" s="50" t="s">
        <v>1885</v>
      </c>
      <c r="H5" s="51">
        <v>0</v>
      </c>
    </row>
    <row r="6" spans="1:8" ht="15" thickBot="1">
      <c r="B6" s="30" t="s">
        <v>1</v>
      </c>
      <c r="D6" s="46" t="s">
        <v>2011</v>
      </c>
      <c r="E6" s="1"/>
      <c r="F6" s="1"/>
      <c r="G6" s="50" t="s">
        <v>1886</v>
      </c>
      <c r="H6" s="7">
        <f>SUM(H9:H24)</f>
        <v>0</v>
      </c>
    </row>
    <row r="7" spans="1:8" ht="24.5" thickBot="1">
      <c r="A7" s="16" t="s">
        <v>3140</v>
      </c>
      <c r="B7" s="16" t="s">
        <v>2</v>
      </c>
      <c r="C7" s="29" t="s">
        <v>3</v>
      </c>
      <c r="D7" s="29" t="s">
        <v>1609</v>
      </c>
      <c r="E7" s="17" t="s">
        <v>6</v>
      </c>
      <c r="F7" s="62" t="s">
        <v>1887</v>
      </c>
      <c r="G7" s="63" t="s">
        <v>1888</v>
      </c>
      <c r="H7" s="64" t="s">
        <v>1889</v>
      </c>
    </row>
    <row r="8" spans="1:8">
      <c r="A8" s="42"/>
      <c r="B8" s="59"/>
      <c r="C8" s="59"/>
      <c r="D8" s="59"/>
      <c r="E8" s="59"/>
      <c r="F8" s="75"/>
      <c r="G8" s="75"/>
      <c r="H8" s="75"/>
    </row>
    <row r="9" spans="1:8">
      <c r="A9" s="209">
        <v>0</v>
      </c>
      <c r="B9" s="31" t="s">
        <v>1843</v>
      </c>
      <c r="C9" s="31" t="s">
        <v>1844</v>
      </c>
      <c r="D9" s="31">
        <v>1</v>
      </c>
      <c r="E9" s="7">
        <v>31.71</v>
      </c>
      <c r="F9" s="74">
        <f t="shared" ref="F9:F15" si="0">E9*(1-Скидка_JTAPE)</f>
        <v>31.71</v>
      </c>
      <c r="G9" s="68"/>
      <c r="H9" s="69">
        <f>F9*G9</f>
        <v>0</v>
      </c>
    </row>
    <row r="10" spans="1:8">
      <c r="A10" s="209">
        <v>0</v>
      </c>
      <c r="B10" s="31" t="s">
        <v>1845</v>
      </c>
      <c r="C10" s="31" t="s">
        <v>1846</v>
      </c>
      <c r="D10" s="31">
        <v>10</v>
      </c>
      <c r="E10" s="7">
        <v>11.46</v>
      </c>
      <c r="F10" s="74">
        <f t="shared" si="0"/>
        <v>11.46</v>
      </c>
      <c r="G10" s="68"/>
      <c r="H10" s="69">
        <f>F10*G10</f>
        <v>0</v>
      </c>
    </row>
    <row r="11" spans="1:8">
      <c r="A11" s="209">
        <v>0</v>
      </c>
      <c r="B11" s="42" t="s">
        <v>3306</v>
      </c>
      <c r="C11" s="42" t="s">
        <v>1847</v>
      </c>
      <c r="D11" s="42">
        <v>1</v>
      </c>
      <c r="E11" s="5">
        <v>22.74</v>
      </c>
      <c r="F11" s="74">
        <f t="shared" si="0"/>
        <v>22.74</v>
      </c>
      <c r="G11" s="68"/>
      <c r="H11" s="69">
        <f t="shared" ref="H11:H24" si="1">F11*G11</f>
        <v>0</v>
      </c>
    </row>
    <row r="12" spans="1:8">
      <c r="A12" s="209">
        <v>0</v>
      </c>
      <c r="B12" s="42" t="s">
        <v>1848</v>
      </c>
      <c r="C12" s="42" t="s">
        <v>1849</v>
      </c>
      <c r="D12" s="42">
        <v>1</v>
      </c>
      <c r="E12" s="5">
        <v>27.75</v>
      </c>
      <c r="F12" s="74">
        <f t="shared" si="0"/>
        <v>27.75</v>
      </c>
      <c r="G12" s="68"/>
      <c r="H12" s="69">
        <f t="shared" si="1"/>
        <v>0</v>
      </c>
    </row>
    <row r="13" spans="1:8">
      <c r="A13" s="209">
        <v>0</v>
      </c>
      <c r="B13" s="42" t="s">
        <v>1850</v>
      </c>
      <c r="C13" s="42" t="s">
        <v>1851</v>
      </c>
      <c r="D13" s="42">
        <v>1</v>
      </c>
      <c r="E13" s="5">
        <v>27.75</v>
      </c>
      <c r="F13" s="74">
        <f t="shared" si="0"/>
        <v>27.75</v>
      </c>
      <c r="G13" s="68"/>
      <c r="H13" s="69">
        <f t="shared" si="1"/>
        <v>0</v>
      </c>
    </row>
    <row r="14" spans="1:8">
      <c r="A14" s="209">
        <v>0</v>
      </c>
      <c r="B14" s="42" t="s">
        <v>1852</v>
      </c>
      <c r="C14" s="42" t="s">
        <v>1853</v>
      </c>
      <c r="D14" s="42">
        <v>1</v>
      </c>
      <c r="E14" s="5">
        <v>34.86</v>
      </c>
      <c r="F14" s="74">
        <f t="shared" si="0"/>
        <v>34.86</v>
      </c>
      <c r="G14" s="68"/>
      <c r="H14" s="69">
        <f t="shared" si="1"/>
        <v>0</v>
      </c>
    </row>
    <row r="15" spans="1:8">
      <c r="A15" s="209">
        <v>0</v>
      </c>
      <c r="B15" s="42" t="s">
        <v>1854</v>
      </c>
      <c r="C15" s="42" t="s">
        <v>1855</v>
      </c>
      <c r="D15" s="42">
        <v>10</v>
      </c>
      <c r="E15" s="5">
        <v>16.68</v>
      </c>
      <c r="F15" s="74">
        <f t="shared" si="0"/>
        <v>16.68</v>
      </c>
      <c r="G15" s="68"/>
      <c r="H15" s="69">
        <f t="shared" si="1"/>
        <v>0</v>
      </c>
    </row>
    <row r="16" spans="1:8">
      <c r="A16" s="209"/>
      <c r="B16" s="42"/>
      <c r="C16" s="42"/>
      <c r="D16" s="42"/>
      <c r="E16" s="5"/>
      <c r="F16" s="74"/>
      <c r="G16" s="68"/>
      <c r="H16" s="69"/>
    </row>
    <row r="17" spans="1:8">
      <c r="A17" s="209">
        <v>0</v>
      </c>
      <c r="B17" s="42" t="s">
        <v>1856</v>
      </c>
      <c r="C17" s="42" t="s">
        <v>1857</v>
      </c>
      <c r="D17" s="42">
        <v>10</v>
      </c>
      <c r="E17" s="5">
        <v>4.3499999999999996</v>
      </c>
      <c r="F17" s="74">
        <f t="shared" ref="F17:F24" si="2">E17*(1-Скидка_JTAPE)</f>
        <v>4.3499999999999996</v>
      </c>
      <c r="G17" s="68"/>
      <c r="H17" s="69">
        <f t="shared" si="1"/>
        <v>0</v>
      </c>
    </row>
    <row r="18" spans="1:8">
      <c r="A18" s="209">
        <v>0</v>
      </c>
      <c r="B18" s="42" t="s">
        <v>1858</v>
      </c>
      <c r="C18" s="42" t="s">
        <v>1859</v>
      </c>
      <c r="D18" s="42">
        <v>10</v>
      </c>
      <c r="E18" s="5">
        <v>5.37</v>
      </c>
      <c r="F18" s="74">
        <f t="shared" si="2"/>
        <v>5.37</v>
      </c>
      <c r="G18" s="68"/>
      <c r="H18" s="69">
        <f t="shared" si="1"/>
        <v>0</v>
      </c>
    </row>
    <row r="19" spans="1:8">
      <c r="A19" s="209">
        <v>0</v>
      </c>
      <c r="B19" s="42" t="s">
        <v>1860</v>
      </c>
      <c r="C19" s="42" t="s">
        <v>1861</v>
      </c>
      <c r="D19" s="42">
        <v>10</v>
      </c>
      <c r="E19" s="5">
        <v>7.2</v>
      </c>
      <c r="F19" s="74">
        <f t="shared" si="2"/>
        <v>7.2</v>
      </c>
      <c r="G19" s="68"/>
      <c r="H19" s="69">
        <f t="shared" si="1"/>
        <v>0</v>
      </c>
    </row>
    <row r="20" spans="1:8">
      <c r="A20" s="209">
        <v>0</v>
      </c>
      <c r="B20" s="42" t="s">
        <v>1862</v>
      </c>
      <c r="C20" s="42" t="s">
        <v>1863</v>
      </c>
      <c r="D20" s="42">
        <v>10</v>
      </c>
      <c r="E20" s="5">
        <v>9.48</v>
      </c>
      <c r="F20" s="74">
        <f t="shared" si="2"/>
        <v>9.48</v>
      </c>
      <c r="G20" s="68"/>
      <c r="H20" s="69">
        <f t="shared" si="1"/>
        <v>0</v>
      </c>
    </row>
    <row r="21" spans="1:8">
      <c r="A21" s="209">
        <v>0</v>
      </c>
      <c r="B21" s="42" t="s">
        <v>1864</v>
      </c>
      <c r="C21" s="42" t="s">
        <v>1865</v>
      </c>
      <c r="D21" s="42">
        <v>10</v>
      </c>
      <c r="E21" s="5">
        <v>14.94</v>
      </c>
      <c r="F21" s="74">
        <f t="shared" si="2"/>
        <v>14.94</v>
      </c>
      <c r="G21" s="68"/>
      <c r="H21" s="69">
        <f t="shared" si="1"/>
        <v>0</v>
      </c>
    </row>
    <row r="22" spans="1:8">
      <c r="A22" s="209">
        <v>0</v>
      </c>
      <c r="B22" s="42" t="s">
        <v>1866</v>
      </c>
      <c r="C22" s="42" t="s">
        <v>1867</v>
      </c>
      <c r="D22" s="42">
        <v>10</v>
      </c>
      <c r="E22" s="5">
        <v>19.260000000000002</v>
      </c>
      <c r="F22" s="74">
        <f t="shared" si="2"/>
        <v>19.260000000000002</v>
      </c>
      <c r="G22" s="68"/>
      <c r="H22" s="69">
        <f t="shared" si="1"/>
        <v>0</v>
      </c>
    </row>
    <row r="23" spans="1:8">
      <c r="A23" s="209">
        <v>0</v>
      </c>
      <c r="B23" s="42" t="s">
        <v>1868</v>
      </c>
      <c r="C23" s="42" t="s">
        <v>1869</v>
      </c>
      <c r="D23" s="42">
        <v>10</v>
      </c>
      <c r="E23" s="5">
        <v>25.65</v>
      </c>
      <c r="F23" s="74">
        <f t="shared" si="2"/>
        <v>25.65</v>
      </c>
      <c r="G23" s="68"/>
      <c r="H23" s="69">
        <f t="shared" si="1"/>
        <v>0</v>
      </c>
    </row>
    <row r="24" spans="1:8">
      <c r="A24" s="209">
        <v>0</v>
      </c>
      <c r="B24" s="42" t="s">
        <v>1870</v>
      </c>
      <c r="C24" s="42" t="s">
        <v>1871</v>
      </c>
      <c r="D24" s="42">
        <v>10</v>
      </c>
      <c r="E24" s="5">
        <v>40.049999999999997</v>
      </c>
      <c r="F24" s="74">
        <f t="shared" si="2"/>
        <v>40.049999999999997</v>
      </c>
      <c r="G24" s="68"/>
      <c r="H24" s="69">
        <f t="shared" si="1"/>
        <v>0</v>
      </c>
    </row>
    <row r="26" spans="1:8">
      <c r="B26" s="43" t="s">
        <v>112</v>
      </c>
    </row>
    <row r="27" spans="1:8">
      <c r="B27" s="43" t="s">
        <v>113</v>
      </c>
    </row>
  </sheetData>
  <mergeCells count="2">
    <mergeCell ref="B2:E2"/>
    <mergeCell ref="B3:E3"/>
  </mergeCells>
  <hyperlinks>
    <hyperlink ref="D6" location="Содержание!A1" display="Содержание" xr:uid="{00000000-0004-0000-0B00-000000000000}"/>
  </hyperlinks>
  <pageMargins left="0.51181102362204722" right="0.31496062992125984" top="0.55118110236220474" bottom="0.35433070866141736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K32"/>
  <sheetViews>
    <sheetView workbookViewId="0">
      <pane xSplit="3" ySplit="6" topLeftCell="D7" activePane="bottomRight" state="frozen"/>
      <selection pane="topRight" activeCell="C1" sqref="C1"/>
      <selection pane="bottomLeft" activeCell="A8" sqref="A8"/>
      <selection pane="bottomRight" activeCell="D5" sqref="D5"/>
    </sheetView>
  </sheetViews>
  <sheetFormatPr defaultColWidth="9.1796875" defaultRowHeight="12" outlineLevelCol="1"/>
  <cols>
    <col min="1" max="1" width="7.54296875" style="1" hidden="1" customWidth="1" outlineLevel="1"/>
    <col min="2" max="2" width="12.1796875" style="1" customWidth="1" collapsed="1"/>
    <col min="3" max="3" width="62" style="1" customWidth="1"/>
    <col min="4" max="5" width="8.26953125" style="1" customWidth="1"/>
    <col min="6" max="6" width="9.1796875" style="1" customWidth="1"/>
    <col min="7" max="9" width="9.1796875" style="1" outlineLevel="1"/>
    <col min="10" max="10" width="1.81640625" style="1" customWidth="1"/>
    <col min="11" max="16384" width="9.1796875" style="1"/>
  </cols>
  <sheetData>
    <row r="2" spans="1:11" ht="15.5">
      <c r="B2" s="300" t="s">
        <v>0</v>
      </c>
      <c r="C2" s="300"/>
      <c r="D2" s="300"/>
      <c r="E2" s="300"/>
      <c r="F2" s="300"/>
    </row>
    <row r="3" spans="1:11" ht="15.5">
      <c r="B3" s="300" t="s">
        <v>1899</v>
      </c>
      <c r="C3" s="300"/>
      <c r="D3" s="300"/>
      <c r="E3" s="300"/>
      <c r="F3" s="300"/>
    </row>
    <row r="4" spans="1:11">
      <c r="B4" s="1" t="s">
        <v>3641</v>
      </c>
      <c r="F4" s="35"/>
      <c r="H4" s="50" t="s">
        <v>1885</v>
      </c>
      <c r="I4" s="51">
        <v>0</v>
      </c>
    </row>
    <row r="5" spans="1:11" ht="15" thickBot="1">
      <c r="B5" s="1" t="s">
        <v>1</v>
      </c>
      <c r="D5" s="46" t="s">
        <v>2011</v>
      </c>
      <c r="H5" s="50" t="s">
        <v>1886</v>
      </c>
      <c r="I5" s="7">
        <f>SUM(I7:I29)</f>
        <v>0</v>
      </c>
    </row>
    <row r="6" spans="1:11" ht="24.5" thickBot="1">
      <c r="A6" s="16" t="s">
        <v>3140</v>
      </c>
      <c r="B6" s="125" t="s">
        <v>114</v>
      </c>
      <c r="C6" s="29" t="s">
        <v>115</v>
      </c>
      <c r="D6" s="227" t="s">
        <v>4</v>
      </c>
      <c r="E6" s="227" t="s">
        <v>5</v>
      </c>
      <c r="F6" s="17" t="s">
        <v>6</v>
      </c>
      <c r="G6" s="62" t="s">
        <v>1887</v>
      </c>
      <c r="H6" s="63" t="s">
        <v>1888</v>
      </c>
      <c r="I6" s="64" t="s">
        <v>1889</v>
      </c>
    </row>
    <row r="7" spans="1:11" ht="12.5" thickBot="1">
      <c r="A7" s="21"/>
      <c r="B7" s="311" t="s">
        <v>4716</v>
      </c>
      <c r="C7" s="312"/>
      <c r="D7" s="312"/>
      <c r="E7" s="312"/>
      <c r="F7" s="313"/>
      <c r="G7" s="74"/>
      <c r="H7" s="68"/>
      <c r="I7" s="69"/>
    </row>
    <row r="8" spans="1:11" ht="24">
      <c r="A8" s="21">
        <v>0</v>
      </c>
      <c r="B8" s="140" t="s">
        <v>4717</v>
      </c>
      <c r="C8" s="10" t="s">
        <v>5054</v>
      </c>
      <c r="D8" s="4" t="s">
        <v>2463</v>
      </c>
      <c r="E8" s="4" t="s">
        <v>9</v>
      </c>
      <c r="F8" s="89">
        <v>27</v>
      </c>
      <c r="G8" s="96">
        <f t="shared" ref="G8:G12" si="0">F8*(1-Скидка_ABREX)</f>
        <v>27</v>
      </c>
      <c r="H8" s="97"/>
      <c r="I8" s="98">
        <f t="shared" ref="I8:I29" si="1">G8*H8</f>
        <v>0</v>
      </c>
    </row>
    <row r="9" spans="1:11" ht="24">
      <c r="A9" s="21">
        <v>0</v>
      </c>
      <c r="B9" s="140" t="s">
        <v>4718</v>
      </c>
      <c r="C9" s="10" t="s">
        <v>5055</v>
      </c>
      <c r="D9" s="4" t="s">
        <v>2463</v>
      </c>
      <c r="E9" s="4" t="s">
        <v>9</v>
      </c>
      <c r="F9" s="89">
        <v>27</v>
      </c>
      <c r="G9" s="96">
        <f t="shared" si="0"/>
        <v>27</v>
      </c>
      <c r="H9" s="97"/>
      <c r="I9" s="98">
        <f t="shared" si="1"/>
        <v>0</v>
      </c>
    </row>
    <row r="10" spans="1:11">
      <c r="A10" s="21">
        <v>0</v>
      </c>
      <c r="B10" s="94" t="s">
        <v>4719</v>
      </c>
      <c r="C10" s="6" t="s">
        <v>4720</v>
      </c>
      <c r="D10" s="4" t="s">
        <v>2463</v>
      </c>
      <c r="E10" s="4" t="s">
        <v>9</v>
      </c>
      <c r="F10" s="44">
        <v>22</v>
      </c>
      <c r="G10" s="74">
        <f t="shared" si="0"/>
        <v>22</v>
      </c>
      <c r="H10" s="68"/>
      <c r="I10" s="69">
        <f t="shared" si="1"/>
        <v>0</v>
      </c>
    </row>
    <row r="11" spans="1:11">
      <c r="A11" s="21">
        <v>0</v>
      </c>
      <c r="B11" s="94" t="s">
        <v>4721</v>
      </c>
      <c r="C11" s="6" t="s">
        <v>4722</v>
      </c>
      <c r="D11" s="4" t="s">
        <v>2463</v>
      </c>
      <c r="E11" s="4" t="s">
        <v>9</v>
      </c>
      <c r="F11" s="44">
        <v>26</v>
      </c>
      <c r="G11" s="74">
        <f t="shared" si="0"/>
        <v>26</v>
      </c>
      <c r="H11" s="68"/>
      <c r="I11" s="69">
        <f t="shared" si="1"/>
        <v>0</v>
      </c>
    </row>
    <row r="12" spans="1:11" ht="12.5" thickBot="1">
      <c r="A12" s="21">
        <v>0</v>
      </c>
      <c r="B12" s="94" t="s">
        <v>4723</v>
      </c>
      <c r="C12" s="6" t="s">
        <v>4724</v>
      </c>
      <c r="D12" s="4" t="s">
        <v>2463</v>
      </c>
      <c r="E12" s="4" t="s">
        <v>9</v>
      </c>
      <c r="F12" s="44">
        <v>22</v>
      </c>
      <c r="G12" s="74">
        <f t="shared" si="0"/>
        <v>22</v>
      </c>
      <c r="H12" s="68"/>
      <c r="I12" s="69">
        <f>G12*H12</f>
        <v>0</v>
      </c>
    </row>
    <row r="13" spans="1:11" ht="12.5" thickBot="1">
      <c r="A13" s="21"/>
      <c r="B13" s="311" t="s">
        <v>4725</v>
      </c>
      <c r="C13" s="312"/>
      <c r="D13" s="312"/>
      <c r="E13" s="312"/>
      <c r="F13" s="313"/>
      <c r="G13" s="74"/>
      <c r="H13" s="68"/>
      <c r="I13" s="69"/>
    </row>
    <row r="14" spans="1:11">
      <c r="A14" s="21">
        <v>0</v>
      </c>
      <c r="B14" s="140" t="s">
        <v>4726</v>
      </c>
      <c r="C14" s="10" t="s">
        <v>4727</v>
      </c>
      <c r="D14" s="12" t="s">
        <v>2463</v>
      </c>
      <c r="E14" s="12" t="s">
        <v>9</v>
      </c>
      <c r="F14" s="89">
        <v>31</v>
      </c>
      <c r="G14" s="96">
        <f>F14*(1-Скидка_ABREX)</f>
        <v>31</v>
      </c>
      <c r="H14" s="97"/>
      <c r="I14" s="98">
        <f>G14*H14</f>
        <v>0</v>
      </c>
      <c r="K14" s="122"/>
    </row>
    <row r="15" spans="1:11">
      <c r="A15" s="21">
        <v>0</v>
      </c>
      <c r="B15" s="140" t="s">
        <v>4728</v>
      </c>
      <c r="C15" s="10" t="s">
        <v>4729</v>
      </c>
      <c r="D15" s="12" t="s">
        <v>2463</v>
      </c>
      <c r="E15" s="12" t="s">
        <v>9</v>
      </c>
      <c r="F15" s="89">
        <v>37</v>
      </c>
      <c r="G15" s="96">
        <f>F15*(1-Скидка_ABREX)</f>
        <v>37</v>
      </c>
      <c r="H15" s="97"/>
      <c r="I15" s="98">
        <f>G15*H15</f>
        <v>0</v>
      </c>
      <c r="K15" s="122"/>
    </row>
    <row r="16" spans="1:11" ht="12.5" thickBot="1">
      <c r="A16" s="21">
        <v>0</v>
      </c>
      <c r="B16" s="140" t="s">
        <v>4730</v>
      </c>
      <c r="C16" s="10" t="s">
        <v>4731</v>
      </c>
      <c r="D16" s="12" t="s">
        <v>2463</v>
      </c>
      <c r="E16" s="12" t="s">
        <v>9</v>
      </c>
      <c r="F16" s="89">
        <v>37</v>
      </c>
      <c r="G16" s="96">
        <f>F16*(1-Скидка_ABREX)</f>
        <v>37</v>
      </c>
      <c r="H16" s="97"/>
      <c r="I16" s="98">
        <f>G16*H16</f>
        <v>0</v>
      </c>
      <c r="K16" s="122"/>
    </row>
    <row r="17" spans="1:9" ht="12.5" thickBot="1">
      <c r="A17" s="21"/>
      <c r="B17" s="311" t="s">
        <v>4732</v>
      </c>
      <c r="C17" s="312"/>
      <c r="D17" s="312"/>
      <c r="E17" s="312"/>
      <c r="F17" s="313"/>
      <c r="G17" s="74"/>
      <c r="H17" s="68"/>
      <c r="I17" s="69"/>
    </row>
    <row r="18" spans="1:9">
      <c r="A18" s="21" t="s">
        <v>5103</v>
      </c>
      <c r="B18" s="94" t="s">
        <v>5103</v>
      </c>
      <c r="C18" s="6" t="s">
        <v>5104</v>
      </c>
      <c r="D18" s="4" t="s">
        <v>1838</v>
      </c>
      <c r="E18" s="4" t="s">
        <v>9</v>
      </c>
      <c r="F18" s="5">
        <v>7.12</v>
      </c>
      <c r="G18" s="74">
        <f t="shared" ref="G18:G23" si="2">F18*(1-Скидка_ABREX)</f>
        <v>7.12</v>
      </c>
      <c r="H18" s="68"/>
      <c r="I18" s="69">
        <f t="shared" ref="I18:I23" si="3">G18*H18</f>
        <v>0</v>
      </c>
    </row>
    <row r="19" spans="1:9">
      <c r="A19" s="21">
        <v>0</v>
      </c>
      <c r="B19" s="94" t="s">
        <v>4733</v>
      </c>
      <c r="C19" s="6" t="s">
        <v>4734</v>
      </c>
      <c r="D19" s="4" t="s">
        <v>1838</v>
      </c>
      <c r="E19" s="4" t="s">
        <v>9</v>
      </c>
      <c r="F19" s="5">
        <v>8.58</v>
      </c>
      <c r="G19" s="74">
        <f t="shared" si="2"/>
        <v>8.58</v>
      </c>
      <c r="H19" s="68"/>
      <c r="I19" s="69">
        <f t="shared" si="3"/>
        <v>0</v>
      </c>
    </row>
    <row r="20" spans="1:9">
      <c r="A20" s="21">
        <v>0</v>
      </c>
      <c r="B20" s="94" t="s">
        <v>4735</v>
      </c>
      <c r="C20" s="6" t="s">
        <v>4736</v>
      </c>
      <c r="D20" s="4" t="s">
        <v>1838</v>
      </c>
      <c r="E20" s="4" t="s">
        <v>9</v>
      </c>
      <c r="F20" s="5">
        <v>6.84</v>
      </c>
      <c r="G20" s="74">
        <f t="shared" si="2"/>
        <v>6.84</v>
      </c>
      <c r="H20" s="68"/>
      <c r="I20" s="69">
        <f t="shared" si="3"/>
        <v>0</v>
      </c>
    </row>
    <row r="21" spans="1:9">
      <c r="A21" s="21">
        <v>0</v>
      </c>
      <c r="B21" s="94" t="s">
        <v>4737</v>
      </c>
      <c r="C21" s="6" t="s">
        <v>4738</v>
      </c>
      <c r="D21" s="4" t="s">
        <v>1838</v>
      </c>
      <c r="E21" s="4" t="s">
        <v>9</v>
      </c>
      <c r="F21" s="5">
        <v>8.58</v>
      </c>
      <c r="G21" s="74">
        <f t="shared" si="2"/>
        <v>8.58</v>
      </c>
      <c r="H21" s="68"/>
      <c r="I21" s="69">
        <f t="shared" si="3"/>
        <v>0</v>
      </c>
    </row>
    <row r="22" spans="1:9">
      <c r="A22" s="21"/>
      <c r="B22" s="94" t="s">
        <v>5105</v>
      </c>
      <c r="C22" s="6" t="s">
        <v>5106</v>
      </c>
      <c r="D22" s="4" t="s">
        <v>1838</v>
      </c>
      <c r="E22" s="4" t="s">
        <v>9</v>
      </c>
      <c r="F22" s="5">
        <v>6.4</v>
      </c>
      <c r="G22" s="74">
        <f t="shared" si="2"/>
        <v>6.4</v>
      </c>
      <c r="H22" s="68"/>
      <c r="I22" s="69">
        <f t="shared" si="3"/>
        <v>0</v>
      </c>
    </row>
    <row r="23" spans="1:9">
      <c r="A23" s="21"/>
      <c r="B23" s="94" t="s">
        <v>5107</v>
      </c>
      <c r="C23" s="6" t="s">
        <v>5108</v>
      </c>
      <c r="D23" s="4" t="s">
        <v>1838</v>
      </c>
      <c r="E23" s="4" t="s">
        <v>9</v>
      </c>
      <c r="F23" s="5">
        <v>6.4</v>
      </c>
      <c r="G23" s="74">
        <f t="shared" si="2"/>
        <v>6.4</v>
      </c>
      <c r="H23" s="68"/>
      <c r="I23" s="69">
        <f t="shared" si="3"/>
        <v>0</v>
      </c>
    </row>
    <row r="24" spans="1:9" ht="12.5" thickBot="1">
      <c r="A24" s="21">
        <v>0</v>
      </c>
      <c r="B24" s="94" t="s">
        <v>4739</v>
      </c>
      <c r="C24" s="6" t="s">
        <v>4740</v>
      </c>
      <c r="D24" s="4" t="s">
        <v>4741</v>
      </c>
      <c r="E24" s="4" t="s">
        <v>9</v>
      </c>
      <c r="F24" s="5">
        <v>7.14</v>
      </c>
      <c r="G24" s="74">
        <f t="shared" ref="G24" si="4">F24*(1-Скидка_ABREX)</f>
        <v>7.14</v>
      </c>
      <c r="H24" s="68"/>
      <c r="I24" s="69">
        <f>G24*H24</f>
        <v>0</v>
      </c>
    </row>
    <row r="25" spans="1:9" ht="12.5" thickBot="1">
      <c r="A25" s="21"/>
      <c r="B25" s="311" t="s">
        <v>1874</v>
      </c>
      <c r="C25" s="312"/>
      <c r="D25" s="312"/>
      <c r="E25" s="312"/>
      <c r="F25" s="313"/>
      <c r="G25" s="74"/>
      <c r="H25" s="68"/>
      <c r="I25" s="69"/>
    </row>
    <row r="26" spans="1:9">
      <c r="A26" s="21">
        <v>0</v>
      </c>
      <c r="B26" s="94" t="s">
        <v>4742</v>
      </c>
      <c r="C26" s="6" t="s">
        <v>4743</v>
      </c>
      <c r="D26" s="4" t="s">
        <v>2463</v>
      </c>
      <c r="E26" s="4" t="s">
        <v>9</v>
      </c>
      <c r="F26" s="44">
        <v>55</v>
      </c>
      <c r="G26" s="74">
        <f>F26*(1-Скидка_ABREX)</f>
        <v>55</v>
      </c>
      <c r="H26" s="68"/>
      <c r="I26" s="69">
        <f t="shared" si="1"/>
        <v>0</v>
      </c>
    </row>
    <row r="27" spans="1:9">
      <c r="A27" s="21"/>
      <c r="B27" s="94" t="s">
        <v>5109</v>
      </c>
      <c r="C27" s="6" t="s">
        <v>5110</v>
      </c>
      <c r="D27" s="4" t="s">
        <v>2463</v>
      </c>
      <c r="E27" s="4" t="s">
        <v>9</v>
      </c>
      <c r="F27" s="44">
        <v>38</v>
      </c>
      <c r="G27" s="74">
        <f>F27*(1-Скидка_ABREX)</f>
        <v>38</v>
      </c>
      <c r="H27" s="68"/>
      <c r="I27" s="69">
        <f t="shared" ref="I27:I28" si="5">G27*H27</f>
        <v>0</v>
      </c>
    </row>
    <row r="28" spans="1:9">
      <c r="A28" s="21"/>
      <c r="B28" s="94" t="s">
        <v>5111</v>
      </c>
      <c r="C28" s="6" t="s">
        <v>5112</v>
      </c>
      <c r="D28" s="4" t="s">
        <v>2463</v>
      </c>
      <c r="E28" s="4" t="s">
        <v>9</v>
      </c>
      <c r="F28" s="44">
        <v>38</v>
      </c>
      <c r="G28" s="74">
        <f>F28*(1-Скидка_ABREX)</f>
        <v>38</v>
      </c>
      <c r="H28" s="68"/>
      <c r="I28" s="69">
        <f t="shared" si="5"/>
        <v>0</v>
      </c>
    </row>
    <row r="29" spans="1:9">
      <c r="A29" s="21">
        <v>0</v>
      </c>
      <c r="B29" s="141" t="s">
        <v>1875</v>
      </c>
      <c r="C29" s="6" t="s">
        <v>4744</v>
      </c>
      <c r="D29" s="4" t="s">
        <v>2463</v>
      </c>
      <c r="E29" s="4" t="s">
        <v>9</v>
      </c>
      <c r="F29" s="44">
        <v>45</v>
      </c>
      <c r="G29" s="74">
        <f>F29*(1-Скидка_ABREX)</f>
        <v>45</v>
      </c>
      <c r="H29" s="68"/>
      <c r="I29" s="69">
        <f t="shared" si="1"/>
        <v>0</v>
      </c>
    </row>
    <row r="31" spans="1:9">
      <c r="B31" s="28" t="s">
        <v>112</v>
      </c>
    </row>
    <row r="32" spans="1:9">
      <c r="B32" s="13" t="s">
        <v>113</v>
      </c>
    </row>
  </sheetData>
  <autoFilter ref="B6:I29" xr:uid="{00000000-0001-0000-0D00-000000000000}"/>
  <mergeCells count="6">
    <mergeCell ref="B17:F17"/>
    <mergeCell ref="B25:F25"/>
    <mergeCell ref="B2:F2"/>
    <mergeCell ref="B3:F3"/>
    <mergeCell ref="B7:F7"/>
    <mergeCell ref="B13:F13"/>
  </mergeCells>
  <hyperlinks>
    <hyperlink ref="D5" location="Содержание!A1" display="Содержание" xr:uid="{3ADBDB48-C664-4778-B4B6-54A9A1CE4C91}"/>
  </hyperlinks>
  <pageMargins left="0.51181102362204722" right="0.31496062992125984" top="0.55118110236220474" bottom="0.35433070866141736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298"/>
  <sheetViews>
    <sheetView workbookViewId="0">
      <pane xSplit="2" ySplit="7" topLeftCell="C56" activePane="bottomRight" state="frozen"/>
      <selection pane="topRight" activeCell="C1" sqref="C1"/>
      <selection pane="bottomLeft" activeCell="A7" sqref="A7"/>
      <selection pane="bottomRight" activeCell="D78" sqref="D78"/>
    </sheetView>
  </sheetViews>
  <sheetFormatPr defaultColWidth="9.1796875" defaultRowHeight="12" outlineLevelCol="1"/>
  <cols>
    <col min="1" max="1" width="11.36328125" style="30" customWidth="1"/>
    <col min="2" max="2" width="78.36328125" style="30" customWidth="1"/>
    <col min="3" max="3" width="7.81640625" style="30" customWidth="1"/>
    <col min="4" max="4" width="8.81640625" style="30" customWidth="1"/>
    <col min="5" max="5" width="9.26953125" style="30" customWidth="1" outlineLevel="1"/>
    <col min="6" max="6" width="9.81640625" style="30" customWidth="1" outlineLevel="1"/>
    <col min="7" max="7" width="9.81640625" style="30" customWidth="1"/>
    <col min="8" max="8" width="11" style="30" customWidth="1"/>
    <col min="9" max="9" width="10.81640625" style="30" customWidth="1"/>
    <col min="10" max="16384" width="9.1796875" style="30"/>
  </cols>
  <sheetData>
    <row r="1" spans="1:6">
      <c r="A1" s="1"/>
      <c r="B1" s="1"/>
      <c r="C1" s="1"/>
      <c r="D1" s="1"/>
      <c r="E1" s="1"/>
      <c r="F1" s="1"/>
    </row>
    <row r="2" spans="1:6" ht="15.5">
      <c r="A2" s="300" t="s">
        <v>0</v>
      </c>
      <c r="B2" s="300"/>
      <c r="C2" s="300"/>
      <c r="D2" s="300"/>
      <c r="E2" s="1"/>
      <c r="F2" s="1"/>
    </row>
    <row r="3" spans="1:6" ht="15.5">
      <c r="A3" s="300" t="s">
        <v>2895</v>
      </c>
      <c r="B3" s="300"/>
      <c r="C3" s="300"/>
      <c r="D3" s="300"/>
      <c r="E3" s="1"/>
      <c r="F3" s="1"/>
    </row>
    <row r="4" spans="1:6">
      <c r="A4" s="1"/>
      <c r="B4" s="1"/>
      <c r="C4" s="1"/>
      <c r="D4" s="50"/>
    </row>
    <row r="5" spans="1:6">
      <c r="A5" s="1" t="s">
        <v>3641</v>
      </c>
      <c r="B5" s="1"/>
      <c r="C5" s="1"/>
      <c r="D5" s="50"/>
    </row>
    <row r="6" spans="1:6" ht="15" thickBot="1">
      <c r="A6" s="1" t="s">
        <v>1</v>
      </c>
      <c r="B6" s="1"/>
      <c r="C6" s="88" t="s">
        <v>2011</v>
      </c>
      <c r="D6" s="50"/>
      <c r="E6" s="50" t="s">
        <v>1886</v>
      </c>
      <c r="F6" s="7">
        <f>SUM(F19:F296)</f>
        <v>0</v>
      </c>
    </row>
    <row r="7" spans="1:6" ht="42" customHeight="1" thickBot="1">
      <c r="A7" s="111" t="s">
        <v>2</v>
      </c>
      <c r="B7" s="29" t="s">
        <v>115</v>
      </c>
      <c r="C7" s="112" t="s">
        <v>5</v>
      </c>
      <c r="D7" s="17" t="s">
        <v>2894</v>
      </c>
      <c r="E7" s="63" t="s">
        <v>1888</v>
      </c>
      <c r="F7" s="64" t="s">
        <v>1889</v>
      </c>
    </row>
    <row r="8" spans="1:6" ht="12" customHeight="1" thickBot="1">
      <c r="A8" s="371" t="s">
        <v>2470</v>
      </c>
      <c r="B8" s="372"/>
      <c r="C8" s="372"/>
      <c r="D8" s="373"/>
      <c r="E8" s="113"/>
      <c r="F8" s="114"/>
    </row>
    <row r="9" spans="1:6">
      <c r="A9" s="105" t="s">
        <v>1052</v>
      </c>
      <c r="B9" s="106" t="s">
        <v>2473</v>
      </c>
      <c r="C9" s="6" t="s">
        <v>9</v>
      </c>
      <c r="D9" s="107">
        <v>2</v>
      </c>
      <c r="E9" s="115"/>
      <c r="F9" s="116">
        <f t="shared" ref="F9:F59" si="0">D9*E9</f>
        <v>0</v>
      </c>
    </row>
    <row r="10" spans="1:6">
      <c r="A10" s="118" t="s">
        <v>1011</v>
      </c>
      <c r="B10" s="106" t="s">
        <v>3346</v>
      </c>
      <c r="C10" s="6" t="s">
        <v>9</v>
      </c>
      <c r="D10" s="107">
        <v>6.55</v>
      </c>
      <c r="E10" s="115"/>
      <c r="F10" s="116">
        <f t="shared" si="0"/>
        <v>0</v>
      </c>
    </row>
    <row r="11" spans="1:6">
      <c r="A11" s="105" t="s">
        <v>2474</v>
      </c>
      <c r="B11" s="106" t="s">
        <v>2475</v>
      </c>
      <c r="C11" s="6" t="s">
        <v>9</v>
      </c>
      <c r="D11" s="107">
        <v>2</v>
      </c>
      <c r="E11" s="115"/>
      <c r="F11" s="116">
        <f t="shared" si="0"/>
        <v>0</v>
      </c>
    </row>
    <row r="12" spans="1:6">
      <c r="A12" s="105" t="s">
        <v>1038</v>
      </c>
      <c r="B12" s="106" t="s">
        <v>2476</v>
      </c>
      <c r="C12" s="6" t="s">
        <v>9</v>
      </c>
      <c r="D12" s="107">
        <v>8</v>
      </c>
      <c r="E12" s="115"/>
      <c r="F12" s="116">
        <f t="shared" si="0"/>
        <v>0</v>
      </c>
    </row>
    <row r="13" spans="1:6">
      <c r="A13" s="105" t="s">
        <v>2477</v>
      </c>
      <c r="B13" s="106" t="s">
        <v>2478</v>
      </c>
      <c r="C13" s="6" t="s">
        <v>9</v>
      </c>
      <c r="D13" s="107">
        <v>0.4</v>
      </c>
      <c r="E13" s="115"/>
      <c r="F13" s="116">
        <f t="shared" si="0"/>
        <v>0</v>
      </c>
    </row>
    <row r="14" spans="1:6" ht="12.5" thickBot="1">
      <c r="A14" s="102" t="s">
        <v>2479</v>
      </c>
      <c r="B14" s="104" t="s">
        <v>2480</v>
      </c>
      <c r="C14" s="38" t="s">
        <v>9</v>
      </c>
      <c r="D14" s="103">
        <v>0.4</v>
      </c>
      <c r="E14" s="115"/>
      <c r="F14" s="116">
        <f t="shared" si="0"/>
        <v>0</v>
      </c>
    </row>
    <row r="15" spans="1:6" ht="12" customHeight="1" thickBot="1">
      <c r="A15" s="371" t="s">
        <v>2481</v>
      </c>
      <c r="B15" s="372"/>
      <c r="C15" s="372"/>
      <c r="D15" s="373"/>
      <c r="E15" s="115"/>
      <c r="F15" s="116"/>
    </row>
    <row r="16" spans="1:6">
      <c r="A16" s="108" t="s">
        <v>2482</v>
      </c>
      <c r="B16" s="109" t="s">
        <v>2483</v>
      </c>
      <c r="C16" s="4" t="s">
        <v>9</v>
      </c>
      <c r="D16" s="110">
        <v>0.2</v>
      </c>
      <c r="E16" s="115"/>
      <c r="F16" s="116">
        <f t="shared" si="0"/>
        <v>0</v>
      </c>
    </row>
    <row r="17" spans="1:6">
      <c r="A17" s="105" t="s">
        <v>2484</v>
      </c>
      <c r="B17" s="106" t="s">
        <v>2485</v>
      </c>
      <c r="C17" s="6" t="s">
        <v>9</v>
      </c>
      <c r="D17" s="107">
        <v>0.2</v>
      </c>
      <c r="E17" s="115"/>
      <c r="F17" s="116">
        <f t="shared" si="0"/>
        <v>0</v>
      </c>
    </row>
    <row r="18" spans="1:6">
      <c r="A18" s="105" t="s">
        <v>2486</v>
      </c>
      <c r="B18" s="106" t="s">
        <v>2487</v>
      </c>
      <c r="C18" s="6" t="s">
        <v>9</v>
      </c>
      <c r="D18" s="107">
        <v>0.26</v>
      </c>
      <c r="E18" s="115"/>
      <c r="F18" s="116">
        <f t="shared" si="0"/>
        <v>0</v>
      </c>
    </row>
    <row r="19" spans="1:6" ht="12.5" thickBot="1">
      <c r="A19" s="108" t="s">
        <v>2471</v>
      </c>
      <c r="B19" s="108" t="s">
        <v>2472</v>
      </c>
      <c r="C19" s="4" t="s">
        <v>9</v>
      </c>
      <c r="D19" s="177">
        <v>1.3</v>
      </c>
      <c r="E19" s="115"/>
      <c r="F19" s="116">
        <f>D19*E19</f>
        <v>0</v>
      </c>
    </row>
    <row r="20" spans="1:6" ht="12" customHeight="1" thickBot="1">
      <c r="A20" s="371" t="s">
        <v>2488</v>
      </c>
      <c r="B20" s="372"/>
      <c r="C20" s="372"/>
      <c r="D20" s="373"/>
      <c r="E20" s="115"/>
      <c r="F20" s="116"/>
    </row>
    <row r="21" spans="1:6">
      <c r="A21" s="105" t="s">
        <v>2489</v>
      </c>
      <c r="B21" s="106" t="s">
        <v>2490</v>
      </c>
      <c r="C21" s="6" t="s">
        <v>9</v>
      </c>
      <c r="D21" s="107">
        <v>10</v>
      </c>
      <c r="E21" s="115"/>
      <c r="F21" s="116">
        <f t="shared" si="0"/>
        <v>0</v>
      </c>
    </row>
    <row r="22" spans="1:6">
      <c r="A22" s="105" t="s">
        <v>2491</v>
      </c>
      <c r="B22" s="106" t="s">
        <v>2492</v>
      </c>
      <c r="C22" s="6" t="s">
        <v>9</v>
      </c>
      <c r="D22" s="107">
        <v>6</v>
      </c>
      <c r="E22" s="115"/>
      <c r="F22" s="116">
        <f t="shared" si="0"/>
        <v>0</v>
      </c>
    </row>
    <row r="23" spans="1:6">
      <c r="A23" s="105" t="s">
        <v>2493</v>
      </c>
      <c r="B23" s="106" t="s">
        <v>2494</v>
      </c>
      <c r="C23" s="6" t="s">
        <v>9</v>
      </c>
      <c r="D23" s="107">
        <v>5</v>
      </c>
      <c r="E23" s="115"/>
      <c r="F23" s="116">
        <f t="shared" si="0"/>
        <v>0</v>
      </c>
    </row>
    <row r="24" spans="1:6">
      <c r="A24" s="105" t="s">
        <v>1565</v>
      </c>
      <c r="B24" s="106" t="s">
        <v>2495</v>
      </c>
      <c r="C24" s="6" t="s">
        <v>9</v>
      </c>
      <c r="D24" s="107">
        <v>40</v>
      </c>
      <c r="E24" s="115"/>
      <c r="F24" s="116">
        <f t="shared" si="0"/>
        <v>0</v>
      </c>
    </row>
    <row r="25" spans="1:6">
      <c r="A25" s="105" t="s">
        <v>2496</v>
      </c>
      <c r="B25" s="106" t="s">
        <v>2497</v>
      </c>
      <c r="C25" s="6" t="s">
        <v>9</v>
      </c>
      <c r="D25" s="107">
        <v>15</v>
      </c>
      <c r="E25" s="115"/>
      <c r="F25" s="116">
        <f t="shared" si="0"/>
        <v>0</v>
      </c>
    </row>
    <row r="26" spans="1:6">
      <c r="A26" s="105" t="s">
        <v>2498</v>
      </c>
      <c r="B26" s="106" t="s">
        <v>2499</v>
      </c>
      <c r="C26" s="6" t="s">
        <v>9</v>
      </c>
      <c r="D26" s="107">
        <v>1</v>
      </c>
      <c r="E26" s="115"/>
      <c r="F26" s="116">
        <f t="shared" si="0"/>
        <v>0</v>
      </c>
    </row>
    <row r="27" spans="1:6">
      <c r="A27" s="105" t="s">
        <v>1123</v>
      </c>
      <c r="B27" s="106" t="s">
        <v>2500</v>
      </c>
      <c r="C27" s="6" t="s">
        <v>9</v>
      </c>
      <c r="D27" s="107">
        <v>10</v>
      </c>
      <c r="E27" s="115"/>
      <c r="F27" s="116">
        <f t="shared" si="0"/>
        <v>0</v>
      </c>
    </row>
    <row r="28" spans="1:6">
      <c r="A28" s="105" t="s">
        <v>2501</v>
      </c>
      <c r="B28" s="106" t="s">
        <v>2502</v>
      </c>
      <c r="C28" s="6" t="s">
        <v>9</v>
      </c>
      <c r="D28" s="107">
        <v>180</v>
      </c>
      <c r="E28" s="115"/>
      <c r="F28" s="116">
        <f t="shared" si="0"/>
        <v>0</v>
      </c>
    </row>
    <row r="29" spans="1:6">
      <c r="A29" s="105" t="s">
        <v>2503</v>
      </c>
      <c r="B29" s="106" t="s">
        <v>2504</v>
      </c>
      <c r="C29" s="6" t="s">
        <v>9</v>
      </c>
      <c r="D29" s="107">
        <v>20</v>
      </c>
      <c r="E29" s="115"/>
      <c r="F29" s="116">
        <f t="shared" si="0"/>
        <v>0</v>
      </c>
    </row>
    <row r="30" spans="1:6">
      <c r="A30" s="105" t="s">
        <v>2505</v>
      </c>
      <c r="B30" s="106" t="s">
        <v>2506</v>
      </c>
      <c r="C30" s="6" t="s">
        <v>9</v>
      </c>
      <c r="D30" s="107">
        <v>20</v>
      </c>
      <c r="E30" s="115"/>
      <c r="F30" s="116">
        <f t="shared" si="0"/>
        <v>0</v>
      </c>
    </row>
    <row r="31" spans="1:6">
      <c r="A31" s="105" t="s">
        <v>2507</v>
      </c>
      <c r="B31" s="106" t="s">
        <v>2508</v>
      </c>
      <c r="C31" s="6" t="s">
        <v>9</v>
      </c>
      <c r="D31" s="107">
        <v>20</v>
      </c>
      <c r="E31" s="115"/>
      <c r="F31" s="116">
        <f t="shared" si="0"/>
        <v>0</v>
      </c>
    </row>
    <row r="32" spans="1:6">
      <c r="A32" s="105" t="s">
        <v>2509</v>
      </c>
      <c r="B32" s="106" t="s">
        <v>2510</v>
      </c>
      <c r="C32" s="6" t="s">
        <v>9</v>
      </c>
      <c r="D32" s="107">
        <v>20</v>
      </c>
      <c r="E32" s="115"/>
      <c r="F32" s="116">
        <f t="shared" si="0"/>
        <v>0</v>
      </c>
    </row>
    <row r="33" spans="1:6" ht="12.5" thickBot="1">
      <c r="A33" s="105" t="s">
        <v>2511</v>
      </c>
      <c r="B33" s="106" t="s">
        <v>2512</v>
      </c>
      <c r="C33" s="6" t="s">
        <v>9</v>
      </c>
      <c r="D33" s="107">
        <v>0.5</v>
      </c>
      <c r="E33" s="115"/>
      <c r="F33" s="116">
        <f t="shared" si="0"/>
        <v>0</v>
      </c>
    </row>
    <row r="34" spans="1:6" ht="12" customHeight="1" thickBot="1">
      <c r="A34" s="371" t="s">
        <v>2513</v>
      </c>
      <c r="B34" s="372"/>
      <c r="C34" s="372"/>
      <c r="D34" s="373"/>
      <c r="E34" s="115"/>
      <c r="F34" s="116"/>
    </row>
    <row r="35" spans="1:6" ht="12.5" thickBot="1">
      <c r="A35" s="105" t="s">
        <v>2514</v>
      </c>
      <c r="B35" s="106" t="s">
        <v>2515</v>
      </c>
      <c r="C35" s="6" t="s">
        <v>9</v>
      </c>
      <c r="D35" s="107">
        <v>15</v>
      </c>
      <c r="E35" s="115"/>
      <c r="F35" s="116">
        <f t="shared" si="0"/>
        <v>0</v>
      </c>
    </row>
    <row r="36" spans="1:6" ht="12" customHeight="1" thickBot="1">
      <c r="A36" s="371" t="s">
        <v>2516</v>
      </c>
      <c r="B36" s="372"/>
      <c r="C36" s="372"/>
      <c r="D36" s="373"/>
      <c r="E36" s="115"/>
      <c r="F36" s="116"/>
    </row>
    <row r="37" spans="1:6">
      <c r="A37" s="105" t="s">
        <v>2517</v>
      </c>
      <c r="B37" s="106" t="s">
        <v>2518</v>
      </c>
      <c r="C37" s="6" t="s">
        <v>9</v>
      </c>
      <c r="D37" s="107">
        <v>0.25</v>
      </c>
      <c r="E37" s="115"/>
      <c r="F37" s="116">
        <f t="shared" si="0"/>
        <v>0</v>
      </c>
    </row>
    <row r="38" spans="1:6">
      <c r="A38" s="105" t="s">
        <v>2519</v>
      </c>
      <c r="B38" s="106" t="s">
        <v>2520</v>
      </c>
      <c r="C38" s="6" t="s">
        <v>9</v>
      </c>
      <c r="D38" s="107">
        <v>20</v>
      </c>
      <c r="E38" s="115"/>
      <c r="F38" s="116">
        <f t="shared" si="0"/>
        <v>0</v>
      </c>
    </row>
    <row r="39" spans="1:6">
      <c r="A39" s="105" t="s">
        <v>2521</v>
      </c>
      <c r="B39" s="106" t="s">
        <v>2522</v>
      </c>
      <c r="C39" s="6" t="s">
        <v>9</v>
      </c>
      <c r="D39" s="107">
        <v>20</v>
      </c>
      <c r="E39" s="115"/>
      <c r="F39" s="116">
        <f t="shared" si="0"/>
        <v>0</v>
      </c>
    </row>
    <row r="40" spans="1:6">
      <c r="A40" s="105" t="s">
        <v>2523</v>
      </c>
      <c r="B40" s="106" t="s">
        <v>2524</v>
      </c>
      <c r="C40" s="6" t="s">
        <v>9</v>
      </c>
      <c r="D40" s="107">
        <v>25</v>
      </c>
      <c r="E40" s="115"/>
      <c r="F40" s="116">
        <f t="shared" si="0"/>
        <v>0</v>
      </c>
    </row>
    <row r="41" spans="1:6">
      <c r="A41" s="105" t="s">
        <v>2525</v>
      </c>
      <c r="B41" s="106" t="s">
        <v>2526</v>
      </c>
      <c r="C41" s="6" t="s">
        <v>9</v>
      </c>
      <c r="D41" s="107">
        <v>12</v>
      </c>
      <c r="E41" s="115"/>
      <c r="F41" s="116">
        <f t="shared" si="0"/>
        <v>0</v>
      </c>
    </row>
    <row r="42" spans="1:6">
      <c r="A42" s="105" t="s">
        <v>2527</v>
      </c>
      <c r="B42" s="106" t="s">
        <v>2528</v>
      </c>
      <c r="C42" s="6" t="s">
        <v>9</v>
      </c>
      <c r="D42" s="107">
        <v>6</v>
      </c>
      <c r="E42" s="115"/>
      <c r="F42" s="116">
        <f t="shared" si="0"/>
        <v>0</v>
      </c>
    </row>
    <row r="43" spans="1:6">
      <c r="A43" s="105" t="s">
        <v>983</v>
      </c>
      <c r="B43" s="106" t="s">
        <v>2529</v>
      </c>
      <c r="C43" s="6" t="s">
        <v>9</v>
      </c>
      <c r="D43" s="107">
        <v>2</v>
      </c>
      <c r="E43" s="115"/>
      <c r="F43" s="116">
        <f t="shared" si="0"/>
        <v>0</v>
      </c>
    </row>
    <row r="44" spans="1:6">
      <c r="A44" s="105" t="s">
        <v>2530</v>
      </c>
      <c r="B44" s="106" t="s">
        <v>2531</v>
      </c>
      <c r="C44" s="6" t="s">
        <v>9</v>
      </c>
      <c r="D44" s="107">
        <v>8.5</v>
      </c>
      <c r="E44" s="115"/>
      <c r="F44" s="116">
        <f t="shared" si="0"/>
        <v>0</v>
      </c>
    </row>
    <row r="45" spans="1:6">
      <c r="A45" s="105" t="s">
        <v>2532</v>
      </c>
      <c r="B45" s="106" t="s">
        <v>2533</v>
      </c>
      <c r="C45" s="6" t="s">
        <v>9</v>
      </c>
      <c r="D45" s="107">
        <v>45</v>
      </c>
      <c r="E45" s="115"/>
      <c r="F45" s="116">
        <f t="shared" si="0"/>
        <v>0</v>
      </c>
    </row>
    <row r="46" spans="1:6">
      <c r="A46" s="105" t="s">
        <v>2534</v>
      </c>
      <c r="B46" s="106" t="s">
        <v>2535</v>
      </c>
      <c r="C46" s="6" t="s">
        <v>9</v>
      </c>
      <c r="D46" s="107">
        <v>0.5</v>
      </c>
      <c r="E46" s="115"/>
      <c r="F46" s="116">
        <f t="shared" si="0"/>
        <v>0</v>
      </c>
    </row>
    <row r="47" spans="1:6">
      <c r="A47" s="105" t="s">
        <v>2536</v>
      </c>
      <c r="B47" s="106" t="s">
        <v>2537</v>
      </c>
      <c r="C47" s="6" t="s">
        <v>9</v>
      </c>
      <c r="D47" s="107">
        <v>0.5</v>
      </c>
      <c r="E47" s="115"/>
      <c r="F47" s="116">
        <f t="shared" si="0"/>
        <v>0</v>
      </c>
    </row>
    <row r="48" spans="1:6">
      <c r="A48" s="105" t="s">
        <v>2538</v>
      </c>
      <c r="B48" s="106" t="s">
        <v>2539</v>
      </c>
      <c r="C48" s="6" t="s">
        <v>9</v>
      </c>
      <c r="D48" s="107">
        <v>0.5</v>
      </c>
      <c r="E48" s="115"/>
      <c r="F48" s="116">
        <f t="shared" si="0"/>
        <v>0</v>
      </c>
    </row>
    <row r="49" spans="1:6">
      <c r="A49" s="105" t="s">
        <v>2540</v>
      </c>
      <c r="B49" s="106" t="s">
        <v>2541</v>
      </c>
      <c r="C49" s="6" t="s">
        <v>9</v>
      </c>
      <c r="D49" s="107">
        <v>0.5</v>
      </c>
      <c r="E49" s="115"/>
      <c r="F49" s="116">
        <f t="shared" si="0"/>
        <v>0</v>
      </c>
    </row>
    <row r="50" spans="1:6">
      <c r="A50" s="105" t="s">
        <v>2542</v>
      </c>
      <c r="B50" s="106" t="s">
        <v>2543</v>
      </c>
      <c r="C50" s="6" t="s">
        <v>9</v>
      </c>
      <c r="D50" s="107">
        <v>0.2</v>
      </c>
      <c r="E50" s="115"/>
      <c r="F50" s="116">
        <f t="shared" si="0"/>
        <v>0</v>
      </c>
    </row>
    <row r="51" spans="1:6">
      <c r="A51" s="105" t="s">
        <v>2544</v>
      </c>
      <c r="B51" s="106" t="s">
        <v>2545</v>
      </c>
      <c r="C51" s="6" t="s">
        <v>9</v>
      </c>
      <c r="D51" s="107">
        <v>0.2</v>
      </c>
      <c r="E51" s="115"/>
      <c r="F51" s="116">
        <f t="shared" si="0"/>
        <v>0</v>
      </c>
    </row>
    <row r="52" spans="1:6">
      <c r="A52" s="105" t="s">
        <v>2546</v>
      </c>
      <c r="B52" s="106" t="s">
        <v>2547</v>
      </c>
      <c r="C52" s="6" t="s">
        <v>9</v>
      </c>
      <c r="D52" s="107">
        <v>0.2</v>
      </c>
      <c r="E52" s="115"/>
      <c r="F52" s="116">
        <f t="shared" si="0"/>
        <v>0</v>
      </c>
    </row>
    <row r="53" spans="1:6">
      <c r="A53" s="105" t="s">
        <v>2548</v>
      </c>
      <c r="B53" s="106" t="s">
        <v>2549</v>
      </c>
      <c r="C53" s="6" t="s">
        <v>9</v>
      </c>
      <c r="D53" s="107">
        <v>1</v>
      </c>
      <c r="E53" s="115"/>
      <c r="F53" s="116">
        <f t="shared" si="0"/>
        <v>0</v>
      </c>
    </row>
    <row r="54" spans="1:6">
      <c r="A54" s="105" t="s">
        <v>2550</v>
      </c>
      <c r="B54" s="106" t="s">
        <v>2551</v>
      </c>
      <c r="C54" s="6" t="s">
        <v>9</v>
      </c>
      <c r="D54" s="107">
        <v>0.3</v>
      </c>
      <c r="E54" s="115"/>
      <c r="F54" s="116">
        <f t="shared" si="0"/>
        <v>0</v>
      </c>
    </row>
    <row r="55" spans="1:6">
      <c r="A55" s="105" t="s">
        <v>2552</v>
      </c>
      <c r="B55" s="106" t="s">
        <v>2553</v>
      </c>
      <c r="C55" s="6" t="s">
        <v>9</v>
      </c>
      <c r="D55" s="107">
        <v>0.3</v>
      </c>
      <c r="E55" s="115"/>
      <c r="F55" s="116">
        <f t="shared" si="0"/>
        <v>0</v>
      </c>
    </row>
    <row r="56" spans="1:6">
      <c r="A56" s="105" t="s">
        <v>2554</v>
      </c>
      <c r="B56" s="106" t="s">
        <v>2555</v>
      </c>
      <c r="C56" s="6" t="s">
        <v>9</v>
      </c>
      <c r="D56" s="107">
        <v>0.3</v>
      </c>
      <c r="E56" s="115"/>
      <c r="F56" s="116">
        <f t="shared" si="0"/>
        <v>0</v>
      </c>
    </row>
    <row r="57" spans="1:6">
      <c r="A57" s="105" t="s">
        <v>2556</v>
      </c>
      <c r="B57" s="106" t="s">
        <v>2557</v>
      </c>
      <c r="C57" s="6" t="s">
        <v>9</v>
      </c>
      <c r="D57" s="107">
        <v>0.3</v>
      </c>
      <c r="E57" s="115"/>
      <c r="F57" s="116">
        <f t="shared" si="0"/>
        <v>0</v>
      </c>
    </row>
    <row r="58" spans="1:6">
      <c r="A58" s="105" t="s">
        <v>2558</v>
      </c>
      <c r="B58" s="106" t="s">
        <v>2559</v>
      </c>
      <c r="C58" s="6" t="s">
        <v>9</v>
      </c>
      <c r="D58" s="107">
        <v>0.3</v>
      </c>
      <c r="E58" s="115"/>
      <c r="F58" s="116">
        <f t="shared" si="0"/>
        <v>0</v>
      </c>
    </row>
    <row r="59" spans="1:6">
      <c r="A59" s="105" t="s">
        <v>2560</v>
      </c>
      <c r="B59" s="106" t="s">
        <v>2561</v>
      </c>
      <c r="C59" s="6" t="s">
        <v>9</v>
      </c>
      <c r="D59" s="107">
        <v>0.25</v>
      </c>
      <c r="E59" s="115"/>
      <c r="F59" s="116">
        <f t="shared" si="0"/>
        <v>0</v>
      </c>
    </row>
    <row r="60" spans="1:6">
      <c r="A60" s="105" t="s">
        <v>2562</v>
      </c>
      <c r="B60" s="106" t="s">
        <v>2563</v>
      </c>
      <c r="C60" s="6" t="s">
        <v>9</v>
      </c>
      <c r="D60" s="107">
        <v>1.9</v>
      </c>
      <c r="E60" s="115"/>
      <c r="F60" s="116">
        <f t="shared" ref="F60:F119" si="1">D60*E60</f>
        <v>0</v>
      </c>
    </row>
    <row r="61" spans="1:6">
      <c r="A61" s="105" t="s">
        <v>2564</v>
      </c>
      <c r="B61" s="106" t="s">
        <v>2565</v>
      </c>
      <c r="C61" s="6" t="s">
        <v>9</v>
      </c>
      <c r="D61" s="107">
        <v>0.28000000000000003</v>
      </c>
      <c r="E61" s="115"/>
      <c r="F61" s="116">
        <f t="shared" si="1"/>
        <v>0</v>
      </c>
    </row>
    <row r="62" spans="1:6">
      <c r="A62" s="105" t="s">
        <v>2566</v>
      </c>
      <c r="B62" s="106" t="s">
        <v>2567</v>
      </c>
      <c r="C62" s="6" t="s">
        <v>9</v>
      </c>
      <c r="D62" s="107">
        <v>0.28000000000000003</v>
      </c>
      <c r="E62" s="115"/>
      <c r="F62" s="116">
        <f t="shared" si="1"/>
        <v>0</v>
      </c>
    </row>
    <row r="63" spans="1:6">
      <c r="A63" s="105" t="s">
        <v>1513</v>
      </c>
      <c r="B63" s="106" t="s">
        <v>2568</v>
      </c>
      <c r="C63" s="6" t="s">
        <v>9</v>
      </c>
      <c r="D63" s="107">
        <v>3</v>
      </c>
      <c r="E63" s="115"/>
      <c r="F63" s="116">
        <f t="shared" si="1"/>
        <v>0</v>
      </c>
    </row>
    <row r="64" spans="1:6">
      <c r="A64" s="105" t="s">
        <v>1517</v>
      </c>
      <c r="B64" s="106" t="s">
        <v>2569</v>
      </c>
      <c r="C64" s="6" t="s">
        <v>9</v>
      </c>
      <c r="D64" s="107">
        <v>4</v>
      </c>
      <c r="E64" s="115"/>
      <c r="F64" s="116">
        <f t="shared" si="1"/>
        <v>0</v>
      </c>
    </row>
    <row r="65" spans="1:12">
      <c r="A65" s="105" t="s">
        <v>1516</v>
      </c>
      <c r="B65" s="106" t="s">
        <v>2570</v>
      </c>
      <c r="C65" s="6" t="s">
        <v>9</v>
      </c>
      <c r="D65" s="107">
        <v>4</v>
      </c>
      <c r="E65" s="115"/>
      <c r="F65" s="116">
        <f t="shared" si="1"/>
        <v>0</v>
      </c>
    </row>
    <row r="66" spans="1:12">
      <c r="A66" s="105" t="s">
        <v>1226</v>
      </c>
      <c r="B66" s="106" t="s">
        <v>2571</v>
      </c>
      <c r="C66" s="6" t="s">
        <v>9</v>
      </c>
      <c r="D66" s="107">
        <v>22</v>
      </c>
      <c r="E66" s="115"/>
      <c r="F66" s="116">
        <f t="shared" si="1"/>
        <v>0</v>
      </c>
    </row>
    <row r="67" spans="1:12" ht="12.5" thickBot="1">
      <c r="A67" s="105" t="s">
        <v>1230</v>
      </c>
      <c r="B67" s="106" t="s">
        <v>2572</v>
      </c>
      <c r="C67" s="6" t="s">
        <v>9</v>
      </c>
      <c r="D67" s="107">
        <v>45</v>
      </c>
      <c r="E67" s="115"/>
      <c r="F67" s="116">
        <f t="shared" si="1"/>
        <v>0</v>
      </c>
    </row>
    <row r="68" spans="1:12" ht="12" customHeight="1" thickBot="1">
      <c r="A68" s="371" t="s">
        <v>2573</v>
      </c>
      <c r="B68" s="372"/>
      <c r="C68" s="372"/>
      <c r="D68" s="373"/>
      <c r="E68" s="115"/>
      <c r="F68" s="116"/>
    </row>
    <row r="69" spans="1:12">
      <c r="A69" s="105" t="s">
        <v>2574</v>
      </c>
      <c r="B69" s="106" t="s">
        <v>2575</v>
      </c>
      <c r="C69" s="6" t="s">
        <v>9</v>
      </c>
      <c r="D69" s="107">
        <v>2</v>
      </c>
      <c r="E69" s="115"/>
      <c r="F69" s="116">
        <f t="shared" si="1"/>
        <v>0</v>
      </c>
    </row>
    <row r="70" spans="1:12">
      <c r="A70" s="105" t="s">
        <v>2576</v>
      </c>
      <c r="B70" s="106" t="s">
        <v>2577</v>
      </c>
      <c r="C70" s="6" t="s">
        <v>9</v>
      </c>
      <c r="D70" s="107">
        <v>8</v>
      </c>
      <c r="E70" s="115"/>
      <c r="F70" s="116">
        <f t="shared" si="1"/>
        <v>0</v>
      </c>
    </row>
    <row r="71" spans="1:12" ht="12" customHeight="1">
      <c r="A71" s="105" t="s">
        <v>2578</v>
      </c>
      <c r="B71" s="106" t="s">
        <v>2579</v>
      </c>
      <c r="C71" s="6" t="s">
        <v>9</v>
      </c>
      <c r="D71" s="107">
        <v>0.15</v>
      </c>
      <c r="E71" s="115"/>
      <c r="F71" s="116">
        <f t="shared" si="1"/>
        <v>0</v>
      </c>
    </row>
    <row r="72" spans="1:12">
      <c r="A72" s="105" t="s">
        <v>2580</v>
      </c>
      <c r="B72" s="106" t="s">
        <v>2581</v>
      </c>
      <c r="C72" s="6" t="s">
        <v>9</v>
      </c>
      <c r="D72" s="107">
        <v>0.15</v>
      </c>
      <c r="E72" s="115"/>
      <c r="F72" s="116">
        <f t="shared" si="1"/>
        <v>0</v>
      </c>
    </row>
    <row r="73" spans="1:12" ht="12.5" thickBot="1">
      <c r="A73" s="105" t="s">
        <v>2582</v>
      </c>
      <c r="B73" s="106" t="s">
        <v>2583</v>
      </c>
      <c r="C73" s="6" t="s">
        <v>9</v>
      </c>
      <c r="D73" s="107">
        <v>0.15</v>
      </c>
      <c r="E73" s="115"/>
      <c r="F73" s="116">
        <f t="shared" si="1"/>
        <v>0</v>
      </c>
    </row>
    <row r="74" spans="1:12" ht="12.5" thickBot="1">
      <c r="A74" s="371" t="s">
        <v>2584</v>
      </c>
      <c r="B74" s="372"/>
      <c r="C74" s="372"/>
      <c r="D74" s="373"/>
      <c r="E74" s="115"/>
      <c r="F74" s="116"/>
    </row>
    <row r="75" spans="1:12">
      <c r="A75" s="105" t="s">
        <v>1875</v>
      </c>
      <c r="B75" s="105" t="s">
        <v>2585</v>
      </c>
      <c r="C75" s="6" t="s">
        <v>9</v>
      </c>
      <c r="D75" s="168">
        <v>15</v>
      </c>
      <c r="E75" s="115"/>
      <c r="F75" s="116">
        <f t="shared" si="1"/>
        <v>0</v>
      </c>
      <c r="I75" s="142"/>
    </row>
    <row r="76" spans="1:12">
      <c r="A76" s="105" t="s">
        <v>3296</v>
      </c>
      <c r="B76" s="105" t="s">
        <v>3297</v>
      </c>
      <c r="C76" s="6" t="s">
        <v>9</v>
      </c>
      <c r="D76" s="168">
        <v>1</v>
      </c>
      <c r="E76" s="115"/>
      <c r="F76" s="116">
        <f t="shared" si="1"/>
        <v>0</v>
      </c>
      <c r="I76" s="142"/>
      <c r="K76" s="143"/>
    </row>
    <row r="77" spans="1:12">
      <c r="A77" s="105" t="s">
        <v>3298</v>
      </c>
      <c r="B77" s="105" t="s">
        <v>3299</v>
      </c>
      <c r="C77" s="6" t="s">
        <v>9</v>
      </c>
      <c r="D77" s="168">
        <v>1.5</v>
      </c>
      <c r="E77" s="115"/>
      <c r="F77" s="116">
        <f t="shared" si="1"/>
        <v>0</v>
      </c>
      <c r="I77" s="142"/>
      <c r="K77" s="143"/>
    </row>
    <row r="78" spans="1:12">
      <c r="A78" s="105" t="s">
        <v>3300</v>
      </c>
      <c r="B78" s="105" t="s">
        <v>3301</v>
      </c>
      <c r="C78" s="6" t="s">
        <v>9</v>
      </c>
      <c r="D78" s="168">
        <v>15</v>
      </c>
      <c r="E78" s="115"/>
      <c r="F78" s="116">
        <f t="shared" ref="F78" si="2">D78*E78</f>
        <v>0</v>
      </c>
      <c r="I78" s="142"/>
      <c r="K78" s="143"/>
    </row>
    <row r="79" spans="1:12" ht="12.5" thickBot="1">
      <c r="A79" s="105" t="s">
        <v>3302</v>
      </c>
      <c r="B79" s="105" t="s">
        <v>3303</v>
      </c>
      <c r="C79" s="6" t="s">
        <v>9</v>
      </c>
      <c r="D79" s="168">
        <v>15</v>
      </c>
      <c r="E79" s="115"/>
      <c r="F79" s="116">
        <f t="shared" si="1"/>
        <v>0</v>
      </c>
      <c r="I79" s="142"/>
      <c r="K79" s="143"/>
    </row>
    <row r="80" spans="1:12" ht="12.5" thickBot="1">
      <c r="A80" s="371" t="s">
        <v>2586</v>
      </c>
      <c r="B80" s="372"/>
      <c r="C80" s="372"/>
      <c r="D80" s="373"/>
      <c r="E80" s="115"/>
      <c r="F80" s="116"/>
      <c r="I80" s="142"/>
      <c r="J80" s="142"/>
      <c r="L80" s="142"/>
    </row>
    <row r="81" spans="1:6" ht="12" customHeight="1">
      <c r="A81" s="105" t="s">
        <v>2587</v>
      </c>
      <c r="B81" s="106" t="s">
        <v>2588</v>
      </c>
      <c r="C81" s="6" t="s">
        <v>9</v>
      </c>
      <c r="D81" s="107">
        <v>130</v>
      </c>
      <c r="E81" s="115"/>
      <c r="F81" s="116">
        <f t="shared" si="1"/>
        <v>0</v>
      </c>
    </row>
    <row r="82" spans="1:6">
      <c r="A82" s="105" t="s">
        <v>2589</v>
      </c>
      <c r="B82" s="106" t="s">
        <v>2590</v>
      </c>
      <c r="C82" s="6" t="s">
        <v>9</v>
      </c>
      <c r="D82" s="107">
        <v>85</v>
      </c>
      <c r="E82" s="115"/>
      <c r="F82" s="116">
        <f t="shared" si="1"/>
        <v>0</v>
      </c>
    </row>
    <row r="83" spans="1:6" ht="12" customHeight="1">
      <c r="A83" s="105" t="s">
        <v>2591</v>
      </c>
      <c r="B83" s="106" t="s">
        <v>2592</v>
      </c>
      <c r="C83" s="6" t="s">
        <v>9</v>
      </c>
      <c r="D83" s="107">
        <v>20</v>
      </c>
      <c r="E83" s="115"/>
      <c r="F83" s="116">
        <f t="shared" si="1"/>
        <v>0</v>
      </c>
    </row>
    <row r="84" spans="1:6">
      <c r="A84" s="105" t="s">
        <v>2593</v>
      </c>
      <c r="B84" s="106" t="s">
        <v>2594</v>
      </c>
      <c r="C84" s="6" t="s">
        <v>9</v>
      </c>
      <c r="D84" s="107">
        <v>10</v>
      </c>
      <c r="E84" s="115"/>
      <c r="F84" s="116">
        <f t="shared" si="1"/>
        <v>0</v>
      </c>
    </row>
    <row r="85" spans="1:6">
      <c r="A85" s="105" t="s">
        <v>2595</v>
      </c>
      <c r="B85" s="106" t="s">
        <v>2596</v>
      </c>
      <c r="C85" s="6" t="s">
        <v>9</v>
      </c>
      <c r="D85" s="107">
        <v>300</v>
      </c>
      <c r="E85" s="115"/>
      <c r="F85" s="116">
        <f t="shared" si="1"/>
        <v>0</v>
      </c>
    </row>
    <row r="86" spans="1:6" ht="12" customHeight="1">
      <c r="A86" s="105" t="s">
        <v>2597</v>
      </c>
      <c r="B86" s="106" t="s">
        <v>2598</v>
      </c>
      <c r="C86" s="6" t="s">
        <v>9</v>
      </c>
      <c r="D86" s="107">
        <v>175</v>
      </c>
      <c r="E86" s="115"/>
      <c r="F86" s="116">
        <f t="shared" si="1"/>
        <v>0</v>
      </c>
    </row>
    <row r="87" spans="1:6">
      <c r="A87" s="105" t="s">
        <v>2599</v>
      </c>
      <c r="B87" s="106" t="s">
        <v>2600</v>
      </c>
      <c r="C87" s="6" t="s">
        <v>9</v>
      </c>
      <c r="D87" s="107">
        <v>110</v>
      </c>
      <c r="E87" s="115"/>
      <c r="F87" s="116">
        <f t="shared" si="1"/>
        <v>0</v>
      </c>
    </row>
    <row r="88" spans="1:6">
      <c r="A88" s="105" t="s">
        <v>2601</v>
      </c>
      <c r="B88" s="106" t="s">
        <v>2602</v>
      </c>
      <c r="C88" s="6" t="s">
        <v>9</v>
      </c>
      <c r="D88" s="107">
        <v>120</v>
      </c>
      <c r="E88" s="115"/>
      <c r="F88" s="116">
        <f t="shared" si="1"/>
        <v>0</v>
      </c>
    </row>
    <row r="89" spans="1:6">
      <c r="A89" s="105" t="s">
        <v>2603</v>
      </c>
      <c r="B89" s="106" t="s">
        <v>2604</v>
      </c>
      <c r="C89" s="6" t="s">
        <v>9</v>
      </c>
      <c r="D89" s="107">
        <v>6</v>
      </c>
      <c r="E89" s="115"/>
      <c r="F89" s="116">
        <f t="shared" si="1"/>
        <v>0</v>
      </c>
    </row>
    <row r="90" spans="1:6">
      <c r="A90" s="105" t="s">
        <v>2605</v>
      </c>
      <c r="B90" s="106" t="s">
        <v>2606</v>
      </c>
      <c r="C90" s="6" t="s">
        <v>9</v>
      </c>
      <c r="D90" s="107">
        <v>20</v>
      </c>
      <c r="E90" s="115"/>
      <c r="F90" s="116">
        <f t="shared" si="1"/>
        <v>0</v>
      </c>
    </row>
    <row r="91" spans="1:6" ht="12" customHeight="1">
      <c r="A91" s="105" t="s">
        <v>2607</v>
      </c>
      <c r="B91" s="106" t="s">
        <v>2608</v>
      </c>
      <c r="C91" s="6" t="s">
        <v>9</v>
      </c>
      <c r="D91" s="107">
        <v>10</v>
      </c>
      <c r="E91" s="115"/>
      <c r="F91" s="116">
        <f t="shared" si="1"/>
        <v>0</v>
      </c>
    </row>
    <row r="92" spans="1:6" ht="12" customHeight="1">
      <c r="A92" s="105" t="s">
        <v>2609</v>
      </c>
      <c r="B92" s="106" t="s">
        <v>2610</v>
      </c>
      <c r="C92" s="6" t="s">
        <v>9</v>
      </c>
      <c r="D92" s="107">
        <v>1.5</v>
      </c>
      <c r="E92" s="115"/>
      <c r="F92" s="116">
        <f t="shared" si="1"/>
        <v>0</v>
      </c>
    </row>
    <row r="93" spans="1:6" ht="12" customHeight="1">
      <c r="A93" s="105" t="s">
        <v>2611</v>
      </c>
      <c r="B93" s="106" t="s">
        <v>2612</v>
      </c>
      <c r="C93" s="6" t="s">
        <v>9</v>
      </c>
      <c r="D93" s="107">
        <v>30</v>
      </c>
      <c r="E93" s="115"/>
      <c r="F93" s="116">
        <f t="shared" si="1"/>
        <v>0</v>
      </c>
    </row>
    <row r="94" spans="1:6" ht="12" customHeight="1">
      <c r="A94" s="105" t="s">
        <v>2613</v>
      </c>
      <c r="B94" s="106" t="s">
        <v>2614</v>
      </c>
      <c r="C94" s="6" t="s">
        <v>9</v>
      </c>
      <c r="D94" s="107">
        <v>5</v>
      </c>
      <c r="E94" s="115"/>
      <c r="F94" s="116">
        <f t="shared" si="1"/>
        <v>0</v>
      </c>
    </row>
    <row r="95" spans="1:6" ht="12" customHeight="1">
      <c r="A95" s="105" t="s">
        <v>2615</v>
      </c>
      <c r="B95" s="106" t="s">
        <v>2616</v>
      </c>
      <c r="C95" s="6" t="s">
        <v>9</v>
      </c>
      <c r="D95" s="107">
        <v>8</v>
      </c>
      <c r="E95" s="115"/>
      <c r="F95" s="116">
        <f t="shared" si="1"/>
        <v>0</v>
      </c>
    </row>
    <row r="96" spans="1:6">
      <c r="A96" s="105" t="s">
        <v>2617</v>
      </c>
      <c r="B96" s="106" t="s">
        <v>2618</v>
      </c>
      <c r="C96" s="6" t="s">
        <v>9</v>
      </c>
      <c r="D96" s="107">
        <v>35</v>
      </c>
      <c r="E96" s="115"/>
      <c r="F96" s="116">
        <f t="shared" si="1"/>
        <v>0</v>
      </c>
    </row>
    <row r="97" spans="1:6" ht="12.5" thickBot="1">
      <c r="A97" s="105" t="s">
        <v>2619</v>
      </c>
      <c r="B97" s="106" t="s">
        <v>2620</v>
      </c>
      <c r="C97" s="6" t="s">
        <v>9</v>
      </c>
      <c r="D97" s="107">
        <v>8</v>
      </c>
      <c r="E97" s="115"/>
      <c r="F97" s="116">
        <f t="shared" si="1"/>
        <v>0</v>
      </c>
    </row>
    <row r="98" spans="1:6" ht="12.5" thickBot="1">
      <c r="A98" s="371" t="s">
        <v>2621</v>
      </c>
      <c r="B98" s="372"/>
      <c r="C98" s="372"/>
      <c r="D98" s="373"/>
      <c r="E98" s="115"/>
      <c r="F98" s="116"/>
    </row>
    <row r="99" spans="1:6">
      <c r="A99" s="105" t="s">
        <v>1613</v>
      </c>
      <c r="B99" s="106" t="s">
        <v>2622</v>
      </c>
      <c r="C99" s="6" t="s">
        <v>9</v>
      </c>
      <c r="D99" s="107">
        <v>15</v>
      </c>
      <c r="E99" s="115"/>
      <c r="F99" s="116">
        <f t="shared" si="1"/>
        <v>0</v>
      </c>
    </row>
    <row r="100" spans="1:6">
      <c r="A100" s="105" t="s">
        <v>1611</v>
      </c>
      <c r="B100" s="106" t="s">
        <v>1612</v>
      </c>
      <c r="C100" s="6" t="s">
        <v>9</v>
      </c>
      <c r="D100" s="107">
        <v>11</v>
      </c>
      <c r="E100" s="115"/>
      <c r="F100" s="116">
        <f t="shared" si="1"/>
        <v>0</v>
      </c>
    </row>
    <row r="101" spans="1:6">
      <c r="A101" s="105" t="s">
        <v>1616</v>
      </c>
      <c r="B101" s="106" t="s">
        <v>1617</v>
      </c>
      <c r="C101" s="6" t="s">
        <v>9</v>
      </c>
      <c r="D101" s="107">
        <v>12</v>
      </c>
      <c r="E101" s="115"/>
      <c r="F101" s="116">
        <f t="shared" si="1"/>
        <v>0</v>
      </c>
    </row>
    <row r="102" spans="1:6">
      <c r="A102" s="105" t="s">
        <v>2623</v>
      </c>
      <c r="B102" s="106" t="s">
        <v>2624</v>
      </c>
      <c r="C102" s="6" t="s">
        <v>9</v>
      </c>
      <c r="D102" s="107">
        <v>7</v>
      </c>
      <c r="E102" s="115"/>
      <c r="F102" s="116">
        <f t="shared" si="1"/>
        <v>0</v>
      </c>
    </row>
    <row r="103" spans="1:6">
      <c r="A103" s="105" t="s">
        <v>2625</v>
      </c>
      <c r="B103" s="106" t="s">
        <v>2626</v>
      </c>
      <c r="C103" s="6" t="s">
        <v>9</v>
      </c>
      <c r="D103" s="107">
        <v>14</v>
      </c>
      <c r="E103" s="115"/>
      <c r="F103" s="116">
        <f t="shared" si="1"/>
        <v>0</v>
      </c>
    </row>
    <row r="104" spans="1:6" ht="12.5" thickBot="1">
      <c r="A104" s="105" t="s">
        <v>1614</v>
      </c>
      <c r="B104" s="106" t="s">
        <v>1615</v>
      </c>
      <c r="C104" s="6" t="s">
        <v>9</v>
      </c>
      <c r="D104" s="107">
        <v>10</v>
      </c>
      <c r="E104" s="115"/>
      <c r="F104" s="116">
        <f t="shared" si="1"/>
        <v>0</v>
      </c>
    </row>
    <row r="105" spans="1:6" ht="12.5" thickBot="1">
      <c r="A105" s="371" t="s">
        <v>2627</v>
      </c>
      <c r="B105" s="372"/>
      <c r="C105" s="372"/>
      <c r="D105" s="373"/>
      <c r="E105" s="115"/>
      <c r="F105" s="116"/>
    </row>
    <row r="106" spans="1:6">
      <c r="A106" s="105" t="s">
        <v>2628</v>
      </c>
      <c r="B106" s="106" t="s">
        <v>2629</v>
      </c>
      <c r="C106" s="6" t="s">
        <v>9</v>
      </c>
      <c r="D106" s="107">
        <v>3.5</v>
      </c>
      <c r="E106" s="115"/>
      <c r="F106" s="116">
        <f t="shared" si="1"/>
        <v>0</v>
      </c>
    </row>
    <row r="107" spans="1:6">
      <c r="A107" s="105" t="s">
        <v>2630</v>
      </c>
      <c r="B107" s="106" t="s">
        <v>2631</v>
      </c>
      <c r="C107" s="6" t="s">
        <v>9</v>
      </c>
      <c r="D107" s="107">
        <v>62</v>
      </c>
      <c r="E107" s="115"/>
      <c r="F107" s="116">
        <f t="shared" si="1"/>
        <v>0</v>
      </c>
    </row>
    <row r="108" spans="1:6">
      <c r="A108" s="105" t="s">
        <v>2632</v>
      </c>
      <c r="B108" s="106" t="s">
        <v>2633</v>
      </c>
      <c r="C108" s="6" t="s">
        <v>9</v>
      </c>
      <c r="D108" s="107">
        <v>120</v>
      </c>
      <c r="E108" s="115"/>
      <c r="F108" s="116">
        <f t="shared" si="1"/>
        <v>0</v>
      </c>
    </row>
    <row r="109" spans="1:6">
      <c r="A109" s="105" t="s">
        <v>2634</v>
      </c>
      <c r="B109" s="106" t="s">
        <v>2635</v>
      </c>
      <c r="C109" s="6" t="s">
        <v>9</v>
      </c>
      <c r="D109" s="107">
        <v>110</v>
      </c>
      <c r="E109" s="115"/>
      <c r="F109" s="116">
        <f t="shared" si="1"/>
        <v>0</v>
      </c>
    </row>
    <row r="110" spans="1:6">
      <c r="A110" s="105" t="s">
        <v>2636</v>
      </c>
      <c r="B110" s="106" t="s">
        <v>2637</v>
      </c>
      <c r="C110" s="6" t="s">
        <v>9</v>
      </c>
      <c r="D110" s="107">
        <v>130</v>
      </c>
      <c r="E110" s="115"/>
      <c r="F110" s="116">
        <f t="shared" si="1"/>
        <v>0</v>
      </c>
    </row>
    <row r="111" spans="1:6">
      <c r="A111" s="105" t="s">
        <v>2638</v>
      </c>
      <c r="B111" s="106" t="s">
        <v>2639</v>
      </c>
      <c r="C111" s="6" t="s">
        <v>9</v>
      </c>
      <c r="D111" s="107">
        <v>67</v>
      </c>
      <c r="E111" s="115"/>
      <c r="F111" s="116">
        <f t="shared" si="1"/>
        <v>0</v>
      </c>
    </row>
    <row r="112" spans="1:6">
      <c r="A112" s="105" t="s">
        <v>2640</v>
      </c>
      <c r="B112" s="106" t="s">
        <v>2641</v>
      </c>
      <c r="C112" s="6" t="s">
        <v>9</v>
      </c>
      <c r="D112" s="107">
        <v>45</v>
      </c>
      <c r="E112" s="115"/>
      <c r="F112" s="116">
        <f t="shared" si="1"/>
        <v>0</v>
      </c>
    </row>
    <row r="113" spans="1:6">
      <c r="A113" s="105" t="s">
        <v>2642</v>
      </c>
      <c r="B113" s="106" t="s">
        <v>2643</v>
      </c>
      <c r="C113" s="6" t="s">
        <v>9</v>
      </c>
      <c r="D113" s="107">
        <v>62</v>
      </c>
      <c r="E113" s="115"/>
      <c r="F113" s="116">
        <f t="shared" si="1"/>
        <v>0</v>
      </c>
    </row>
    <row r="114" spans="1:6">
      <c r="A114" s="105" t="s">
        <v>2644</v>
      </c>
      <c r="B114" s="106" t="s">
        <v>2645</v>
      </c>
      <c r="C114" s="6" t="s">
        <v>9</v>
      </c>
      <c r="D114" s="107">
        <v>45</v>
      </c>
      <c r="E114" s="115"/>
      <c r="F114" s="116">
        <f t="shared" si="1"/>
        <v>0</v>
      </c>
    </row>
    <row r="115" spans="1:6">
      <c r="A115" s="105" t="s">
        <v>2646</v>
      </c>
      <c r="B115" s="106" t="s">
        <v>2647</v>
      </c>
      <c r="C115" s="6" t="s">
        <v>9</v>
      </c>
      <c r="D115" s="107">
        <v>45</v>
      </c>
      <c r="E115" s="115"/>
      <c r="F115" s="116">
        <f t="shared" si="1"/>
        <v>0</v>
      </c>
    </row>
    <row r="116" spans="1:6">
      <c r="A116" s="105" t="s">
        <v>2648</v>
      </c>
      <c r="B116" s="106" t="s">
        <v>2649</v>
      </c>
      <c r="C116" s="6" t="s">
        <v>9</v>
      </c>
      <c r="D116" s="107">
        <v>45</v>
      </c>
      <c r="E116" s="115"/>
      <c r="F116" s="116">
        <f t="shared" si="1"/>
        <v>0</v>
      </c>
    </row>
    <row r="117" spans="1:6">
      <c r="A117" s="105" t="s">
        <v>2650</v>
      </c>
      <c r="B117" s="106" t="s">
        <v>2651</v>
      </c>
      <c r="C117" s="6" t="s">
        <v>9</v>
      </c>
      <c r="D117" s="107">
        <v>45</v>
      </c>
      <c r="E117" s="115"/>
      <c r="F117" s="116">
        <f t="shared" si="1"/>
        <v>0</v>
      </c>
    </row>
    <row r="118" spans="1:6">
      <c r="A118" s="105" t="s">
        <v>2652</v>
      </c>
      <c r="B118" s="106" t="s">
        <v>2653</v>
      </c>
      <c r="C118" s="6" t="s">
        <v>9</v>
      </c>
      <c r="D118" s="107">
        <v>70</v>
      </c>
      <c r="E118" s="115"/>
      <c r="F118" s="116">
        <f t="shared" si="1"/>
        <v>0</v>
      </c>
    </row>
    <row r="119" spans="1:6">
      <c r="A119" s="105" t="s">
        <v>2654</v>
      </c>
      <c r="B119" s="106" t="s">
        <v>2655</v>
      </c>
      <c r="C119" s="6" t="s">
        <v>9</v>
      </c>
      <c r="D119" s="107">
        <v>70</v>
      </c>
      <c r="E119" s="115"/>
      <c r="F119" s="116">
        <f t="shared" si="1"/>
        <v>0</v>
      </c>
    </row>
    <row r="120" spans="1:6">
      <c r="A120" s="105" t="s">
        <v>2656</v>
      </c>
      <c r="B120" s="106" t="s">
        <v>2657</v>
      </c>
      <c r="C120" s="6" t="s">
        <v>9</v>
      </c>
      <c r="D120" s="107">
        <v>220</v>
      </c>
      <c r="E120" s="115"/>
      <c r="F120" s="116">
        <f t="shared" ref="F120:F163" si="3">D120*E120</f>
        <v>0</v>
      </c>
    </row>
    <row r="121" spans="1:6" ht="12" customHeight="1">
      <c r="A121" s="105" t="s">
        <v>2658</v>
      </c>
      <c r="B121" s="106" t="s">
        <v>2659</v>
      </c>
      <c r="C121" s="6" t="s">
        <v>9</v>
      </c>
      <c r="D121" s="107">
        <v>240</v>
      </c>
      <c r="E121" s="115"/>
      <c r="F121" s="116">
        <f t="shared" si="3"/>
        <v>0</v>
      </c>
    </row>
    <row r="122" spans="1:6" ht="12" customHeight="1" thickBot="1">
      <c r="A122" s="105" t="s">
        <v>2660</v>
      </c>
      <c r="B122" s="106" t="s">
        <v>2661</v>
      </c>
      <c r="C122" s="6" t="s">
        <v>9</v>
      </c>
      <c r="D122" s="107">
        <v>465</v>
      </c>
      <c r="E122" s="115"/>
      <c r="F122" s="116">
        <f t="shared" si="3"/>
        <v>0</v>
      </c>
    </row>
    <row r="123" spans="1:6" ht="12.5" thickBot="1">
      <c r="A123" s="371" t="s">
        <v>2662</v>
      </c>
      <c r="B123" s="372"/>
      <c r="C123" s="372"/>
      <c r="D123" s="373"/>
      <c r="E123" s="115"/>
      <c r="F123" s="116"/>
    </row>
    <row r="124" spans="1:6">
      <c r="A124" s="105" t="s">
        <v>2663</v>
      </c>
      <c r="B124" s="106" t="s">
        <v>2664</v>
      </c>
      <c r="C124" s="6" t="s">
        <v>9</v>
      </c>
      <c r="D124" s="107">
        <v>170</v>
      </c>
      <c r="E124" s="115"/>
      <c r="F124" s="116">
        <f t="shared" si="3"/>
        <v>0</v>
      </c>
    </row>
    <row r="125" spans="1:6">
      <c r="A125" s="105" t="s">
        <v>2665</v>
      </c>
      <c r="B125" s="106" t="s">
        <v>2666</v>
      </c>
      <c r="C125" s="6" t="s">
        <v>9</v>
      </c>
      <c r="D125" s="107">
        <v>100</v>
      </c>
      <c r="E125" s="115"/>
      <c r="F125" s="116">
        <f t="shared" si="3"/>
        <v>0</v>
      </c>
    </row>
    <row r="126" spans="1:6">
      <c r="A126" s="105" t="s">
        <v>2667</v>
      </c>
      <c r="B126" s="106" t="s">
        <v>2668</v>
      </c>
      <c r="C126" s="6" t="s">
        <v>9</v>
      </c>
      <c r="D126" s="107">
        <v>300</v>
      </c>
      <c r="E126" s="115"/>
      <c r="F126" s="116">
        <f t="shared" si="3"/>
        <v>0</v>
      </c>
    </row>
    <row r="127" spans="1:6">
      <c r="A127" s="105" t="s">
        <v>2669</v>
      </c>
      <c r="B127" s="106" t="s">
        <v>2670</v>
      </c>
      <c r="C127" s="6" t="s">
        <v>9</v>
      </c>
      <c r="D127" s="107">
        <v>5</v>
      </c>
      <c r="E127" s="115"/>
      <c r="F127" s="116">
        <f t="shared" si="3"/>
        <v>0</v>
      </c>
    </row>
    <row r="128" spans="1:6">
      <c r="A128" s="105" t="s">
        <v>2671</v>
      </c>
      <c r="B128" s="106" t="s">
        <v>2672</v>
      </c>
      <c r="C128" s="6" t="s">
        <v>9</v>
      </c>
      <c r="D128" s="107">
        <v>10</v>
      </c>
      <c r="E128" s="115"/>
      <c r="F128" s="116">
        <f t="shared" si="3"/>
        <v>0</v>
      </c>
    </row>
    <row r="129" spans="1:6">
      <c r="A129" s="105" t="s">
        <v>2673</v>
      </c>
      <c r="B129" s="106" t="s">
        <v>2674</v>
      </c>
      <c r="C129" s="6" t="s">
        <v>9</v>
      </c>
      <c r="D129" s="107">
        <v>22</v>
      </c>
      <c r="E129" s="115"/>
      <c r="F129" s="116">
        <f t="shared" si="3"/>
        <v>0</v>
      </c>
    </row>
    <row r="130" spans="1:6">
      <c r="A130" s="105" t="s">
        <v>2675</v>
      </c>
      <c r="B130" s="106" t="s">
        <v>2676</v>
      </c>
      <c r="C130" s="6" t="s">
        <v>9</v>
      </c>
      <c r="D130" s="107">
        <v>6</v>
      </c>
      <c r="E130" s="115"/>
      <c r="F130" s="116">
        <f t="shared" si="3"/>
        <v>0</v>
      </c>
    </row>
    <row r="131" spans="1:6">
      <c r="A131" s="105" t="s">
        <v>2677</v>
      </c>
      <c r="B131" s="106" t="s">
        <v>2678</v>
      </c>
      <c r="C131" s="6" t="s">
        <v>9</v>
      </c>
      <c r="D131" s="107">
        <v>250</v>
      </c>
      <c r="E131" s="115"/>
      <c r="F131" s="116">
        <f t="shared" si="3"/>
        <v>0</v>
      </c>
    </row>
    <row r="132" spans="1:6">
      <c r="A132" s="105" t="s">
        <v>2679</v>
      </c>
      <c r="B132" s="106" t="s">
        <v>2680</v>
      </c>
      <c r="C132" s="6" t="s">
        <v>9</v>
      </c>
      <c r="D132" s="107">
        <v>90</v>
      </c>
      <c r="E132" s="115"/>
      <c r="F132" s="116">
        <f t="shared" si="3"/>
        <v>0</v>
      </c>
    </row>
    <row r="133" spans="1:6">
      <c r="A133" s="105" t="s">
        <v>2681</v>
      </c>
      <c r="B133" s="106" t="s">
        <v>2682</v>
      </c>
      <c r="C133" s="6" t="s">
        <v>9</v>
      </c>
      <c r="D133" s="107">
        <v>18</v>
      </c>
      <c r="E133" s="115"/>
      <c r="F133" s="116">
        <f t="shared" si="3"/>
        <v>0</v>
      </c>
    </row>
    <row r="134" spans="1:6">
      <c r="A134" s="105" t="s">
        <v>2683</v>
      </c>
      <c r="B134" s="106" t="s">
        <v>2684</v>
      </c>
      <c r="C134" s="6" t="s">
        <v>9</v>
      </c>
      <c r="D134" s="107">
        <v>5</v>
      </c>
      <c r="E134" s="115"/>
      <c r="F134" s="116">
        <f t="shared" si="3"/>
        <v>0</v>
      </c>
    </row>
    <row r="135" spans="1:6">
      <c r="A135" s="105" t="s">
        <v>2685</v>
      </c>
      <c r="B135" s="106" t="s">
        <v>2686</v>
      </c>
      <c r="C135" s="6" t="s">
        <v>9</v>
      </c>
      <c r="D135" s="107">
        <v>0.8</v>
      </c>
      <c r="E135" s="115"/>
      <c r="F135" s="116">
        <f t="shared" si="3"/>
        <v>0</v>
      </c>
    </row>
    <row r="136" spans="1:6">
      <c r="A136" s="105" t="s">
        <v>2687</v>
      </c>
      <c r="B136" s="106" t="s">
        <v>2688</v>
      </c>
      <c r="C136" s="6" t="s">
        <v>9</v>
      </c>
      <c r="D136" s="107">
        <v>1</v>
      </c>
      <c r="E136" s="115"/>
      <c r="F136" s="116">
        <f t="shared" si="3"/>
        <v>0</v>
      </c>
    </row>
    <row r="137" spans="1:6">
      <c r="A137" s="105" t="s">
        <v>2689</v>
      </c>
      <c r="B137" s="106" t="s">
        <v>2690</v>
      </c>
      <c r="C137" s="6" t="s">
        <v>9</v>
      </c>
      <c r="D137" s="107">
        <v>0.44</v>
      </c>
      <c r="E137" s="115"/>
      <c r="F137" s="116">
        <f t="shared" si="3"/>
        <v>0</v>
      </c>
    </row>
    <row r="138" spans="1:6">
      <c r="A138" s="105" t="s">
        <v>2691</v>
      </c>
      <c r="B138" s="106" t="s">
        <v>2692</v>
      </c>
      <c r="C138" s="6" t="s">
        <v>9</v>
      </c>
      <c r="D138" s="107">
        <v>6.5</v>
      </c>
      <c r="E138" s="115"/>
      <c r="F138" s="116">
        <f t="shared" si="3"/>
        <v>0</v>
      </c>
    </row>
    <row r="139" spans="1:6">
      <c r="A139" s="105" t="s">
        <v>2693</v>
      </c>
      <c r="B139" s="106" t="s">
        <v>2694</v>
      </c>
      <c r="C139" s="6" t="s">
        <v>9</v>
      </c>
      <c r="D139" s="107">
        <v>10</v>
      </c>
      <c r="E139" s="115"/>
      <c r="F139" s="116">
        <f t="shared" si="3"/>
        <v>0</v>
      </c>
    </row>
    <row r="140" spans="1:6">
      <c r="A140" s="105" t="s">
        <v>2695</v>
      </c>
      <c r="B140" s="106" t="s">
        <v>2696</v>
      </c>
      <c r="C140" s="6" t="s">
        <v>9</v>
      </c>
      <c r="D140" s="107">
        <v>1</v>
      </c>
      <c r="E140" s="115"/>
      <c r="F140" s="116">
        <f t="shared" si="3"/>
        <v>0</v>
      </c>
    </row>
    <row r="141" spans="1:6">
      <c r="A141" s="105" t="s">
        <v>2697</v>
      </c>
      <c r="B141" s="106" t="s">
        <v>2698</v>
      </c>
      <c r="C141" s="6" t="s">
        <v>9</v>
      </c>
      <c r="D141" s="107">
        <v>10</v>
      </c>
      <c r="E141" s="115"/>
      <c r="F141" s="116">
        <f t="shared" si="3"/>
        <v>0</v>
      </c>
    </row>
    <row r="142" spans="1:6">
      <c r="A142" s="105" t="s">
        <v>507</v>
      </c>
      <c r="B142" s="106" t="s">
        <v>2699</v>
      </c>
      <c r="C142" s="6" t="s">
        <v>9</v>
      </c>
      <c r="D142" s="107">
        <v>10</v>
      </c>
      <c r="E142" s="115"/>
      <c r="F142" s="116">
        <f t="shared" si="3"/>
        <v>0</v>
      </c>
    </row>
    <row r="143" spans="1:6">
      <c r="A143" s="105" t="s">
        <v>2700</v>
      </c>
      <c r="B143" s="106" t="s">
        <v>2701</v>
      </c>
      <c r="C143" s="6" t="s">
        <v>9</v>
      </c>
      <c r="D143" s="107">
        <v>12</v>
      </c>
      <c r="E143" s="115"/>
      <c r="F143" s="116">
        <f t="shared" si="3"/>
        <v>0</v>
      </c>
    </row>
    <row r="144" spans="1:6">
      <c r="A144" s="105" t="s">
        <v>508</v>
      </c>
      <c r="B144" s="106" t="s">
        <v>2702</v>
      </c>
      <c r="C144" s="6" t="s">
        <v>9</v>
      </c>
      <c r="D144" s="107">
        <v>7</v>
      </c>
      <c r="E144" s="115"/>
      <c r="F144" s="116">
        <f t="shared" si="3"/>
        <v>0</v>
      </c>
    </row>
    <row r="145" spans="1:6">
      <c r="A145" s="105" t="s">
        <v>2703</v>
      </c>
      <c r="B145" s="106" t="s">
        <v>2704</v>
      </c>
      <c r="C145" s="6" t="s">
        <v>9</v>
      </c>
      <c r="D145" s="107">
        <v>5</v>
      </c>
      <c r="E145" s="115"/>
      <c r="F145" s="116">
        <f t="shared" si="3"/>
        <v>0</v>
      </c>
    </row>
    <row r="146" spans="1:6" ht="12" customHeight="1">
      <c r="A146" s="105" t="s">
        <v>2705</v>
      </c>
      <c r="B146" s="106" t="s">
        <v>2706</v>
      </c>
      <c r="C146" s="6" t="s">
        <v>9</v>
      </c>
      <c r="D146" s="107">
        <v>5</v>
      </c>
      <c r="E146" s="115"/>
      <c r="F146" s="116">
        <f t="shared" si="3"/>
        <v>0</v>
      </c>
    </row>
    <row r="147" spans="1:6" ht="12" customHeight="1">
      <c r="A147" s="105" t="s">
        <v>2707</v>
      </c>
      <c r="B147" s="106" t="s">
        <v>2708</v>
      </c>
      <c r="C147" s="6" t="s">
        <v>9</v>
      </c>
      <c r="D147" s="107">
        <v>5</v>
      </c>
      <c r="E147" s="115"/>
      <c r="F147" s="116">
        <f t="shared" si="3"/>
        <v>0</v>
      </c>
    </row>
    <row r="148" spans="1:6">
      <c r="A148" s="105" t="s">
        <v>2709</v>
      </c>
      <c r="B148" s="106" t="s">
        <v>2710</v>
      </c>
      <c r="C148" s="6" t="s">
        <v>9</v>
      </c>
      <c r="D148" s="107">
        <v>5</v>
      </c>
      <c r="E148" s="115"/>
      <c r="F148" s="116">
        <f t="shared" si="3"/>
        <v>0</v>
      </c>
    </row>
    <row r="149" spans="1:6">
      <c r="A149" s="105" t="s">
        <v>2711</v>
      </c>
      <c r="B149" s="106" t="s">
        <v>2712</v>
      </c>
      <c r="C149" s="6" t="s">
        <v>9</v>
      </c>
      <c r="D149" s="107">
        <v>5</v>
      </c>
      <c r="E149" s="115"/>
      <c r="F149" s="116">
        <f t="shared" si="3"/>
        <v>0</v>
      </c>
    </row>
    <row r="150" spans="1:6">
      <c r="A150" s="105" t="s">
        <v>2713</v>
      </c>
      <c r="B150" s="106" t="s">
        <v>2714</v>
      </c>
      <c r="C150" s="6" t="s">
        <v>9</v>
      </c>
      <c r="D150" s="107">
        <v>5</v>
      </c>
      <c r="E150" s="115"/>
      <c r="F150" s="116">
        <f t="shared" si="3"/>
        <v>0</v>
      </c>
    </row>
    <row r="151" spans="1:6">
      <c r="A151" s="105" t="s">
        <v>2715</v>
      </c>
      <c r="B151" s="106" t="s">
        <v>2716</v>
      </c>
      <c r="C151" s="6" t="s">
        <v>9</v>
      </c>
      <c r="D151" s="107">
        <v>2</v>
      </c>
      <c r="E151" s="115"/>
      <c r="F151" s="116">
        <f t="shared" si="3"/>
        <v>0</v>
      </c>
    </row>
    <row r="152" spans="1:6">
      <c r="A152" s="105" t="s">
        <v>2717</v>
      </c>
      <c r="B152" s="106" t="s">
        <v>2718</v>
      </c>
      <c r="C152" s="6" t="s">
        <v>9</v>
      </c>
      <c r="D152" s="107">
        <v>30</v>
      </c>
      <c r="E152" s="115"/>
      <c r="F152" s="116">
        <f t="shared" si="3"/>
        <v>0</v>
      </c>
    </row>
    <row r="153" spans="1:6">
      <c r="A153" s="105" t="s">
        <v>2719</v>
      </c>
      <c r="B153" s="106" t="s">
        <v>2720</v>
      </c>
      <c r="C153" s="6" t="s">
        <v>9</v>
      </c>
      <c r="D153" s="107">
        <v>20</v>
      </c>
      <c r="E153" s="115"/>
      <c r="F153" s="116">
        <f t="shared" si="3"/>
        <v>0</v>
      </c>
    </row>
    <row r="154" spans="1:6" ht="12.5" thickBot="1">
      <c r="A154" s="105" t="s">
        <v>2721</v>
      </c>
      <c r="B154" s="106" t="s">
        <v>2722</v>
      </c>
      <c r="C154" s="6" t="s">
        <v>9</v>
      </c>
      <c r="D154" s="107">
        <v>9</v>
      </c>
      <c r="E154" s="115"/>
      <c r="F154" s="116">
        <f t="shared" si="3"/>
        <v>0</v>
      </c>
    </row>
    <row r="155" spans="1:6" ht="12.5" thickBot="1">
      <c r="A155" s="371" t="s">
        <v>2723</v>
      </c>
      <c r="B155" s="372"/>
      <c r="C155" s="372"/>
      <c r="D155" s="373"/>
      <c r="E155" s="115"/>
      <c r="F155" s="116"/>
    </row>
    <row r="156" spans="1:6">
      <c r="A156" s="105" t="s">
        <v>1848</v>
      </c>
      <c r="B156" s="106" t="s">
        <v>1849</v>
      </c>
      <c r="C156" s="6" t="s">
        <v>9</v>
      </c>
      <c r="D156" s="107">
        <v>9.5</v>
      </c>
      <c r="E156" s="115"/>
      <c r="F156" s="116">
        <f t="shared" si="3"/>
        <v>0</v>
      </c>
    </row>
    <row r="157" spans="1:6">
      <c r="A157" s="105" t="s">
        <v>1850</v>
      </c>
      <c r="B157" s="106" t="s">
        <v>1851</v>
      </c>
      <c r="C157" s="6" t="s">
        <v>9</v>
      </c>
      <c r="D157" s="107">
        <v>9.5</v>
      </c>
      <c r="E157" s="115"/>
      <c r="F157" s="116">
        <f t="shared" si="3"/>
        <v>0</v>
      </c>
    </row>
    <row r="158" spans="1:6">
      <c r="A158" s="105" t="s">
        <v>1866</v>
      </c>
      <c r="B158" s="106" t="s">
        <v>1867</v>
      </c>
      <c r="C158" s="6" t="s">
        <v>9</v>
      </c>
      <c r="D158" s="107">
        <v>7.5</v>
      </c>
      <c r="E158" s="115"/>
      <c r="F158" s="116">
        <f t="shared" si="3"/>
        <v>0</v>
      </c>
    </row>
    <row r="159" spans="1:6">
      <c r="A159" s="105" t="s">
        <v>1868</v>
      </c>
      <c r="B159" s="106" t="s">
        <v>1869</v>
      </c>
      <c r="C159" s="6" t="s">
        <v>9</v>
      </c>
      <c r="D159" s="107">
        <v>10</v>
      </c>
      <c r="E159" s="115"/>
      <c r="F159" s="116">
        <f t="shared" si="3"/>
        <v>0</v>
      </c>
    </row>
    <row r="160" spans="1:6">
      <c r="A160" s="105" t="s">
        <v>2724</v>
      </c>
      <c r="B160" s="106" t="s">
        <v>2725</v>
      </c>
      <c r="C160" s="6" t="s">
        <v>9</v>
      </c>
      <c r="D160" s="107">
        <v>0.95</v>
      </c>
      <c r="E160" s="115"/>
      <c r="F160" s="116">
        <f t="shared" si="3"/>
        <v>0</v>
      </c>
    </row>
    <row r="161" spans="1:6">
      <c r="A161" s="105" t="s">
        <v>2726</v>
      </c>
      <c r="B161" s="106" t="s">
        <v>2727</v>
      </c>
      <c r="C161" s="6" t="s">
        <v>9</v>
      </c>
      <c r="D161" s="107">
        <v>3.4</v>
      </c>
      <c r="E161" s="115"/>
      <c r="F161" s="116">
        <f t="shared" si="3"/>
        <v>0</v>
      </c>
    </row>
    <row r="162" spans="1:6">
      <c r="A162" s="105" t="s">
        <v>2728</v>
      </c>
      <c r="B162" s="106" t="s">
        <v>2729</v>
      </c>
      <c r="C162" s="6" t="s">
        <v>9</v>
      </c>
      <c r="D162" s="107">
        <v>4.5</v>
      </c>
      <c r="E162" s="115"/>
      <c r="F162" s="116">
        <f t="shared" si="3"/>
        <v>0</v>
      </c>
    </row>
    <row r="163" spans="1:6" ht="12.5" thickBot="1">
      <c r="A163" s="105" t="s">
        <v>2730</v>
      </c>
      <c r="B163" s="106" t="s">
        <v>2731</v>
      </c>
      <c r="C163" s="6" t="s">
        <v>9</v>
      </c>
      <c r="D163" s="107">
        <v>5.4</v>
      </c>
      <c r="E163" s="115"/>
      <c r="F163" s="116">
        <f t="shared" si="3"/>
        <v>0</v>
      </c>
    </row>
    <row r="164" spans="1:6" ht="12.5" thickBot="1">
      <c r="A164" s="371" t="s">
        <v>2732</v>
      </c>
      <c r="B164" s="372"/>
      <c r="C164" s="372"/>
      <c r="D164" s="373"/>
      <c r="E164" s="115"/>
      <c r="F164" s="116"/>
    </row>
    <row r="165" spans="1:6">
      <c r="A165" s="105" t="s">
        <v>2733</v>
      </c>
      <c r="B165" s="106" t="s">
        <v>2734</v>
      </c>
      <c r="C165" s="6" t="s">
        <v>9</v>
      </c>
      <c r="D165" s="107">
        <v>2.5</v>
      </c>
      <c r="E165" s="115"/>
      <c r="F165" s="116">
        <f t="shared" ref="F165:F215" si="4">D165*E165</f>
        <v>0</v>
      </c>
    </row>
    <row r="166" spans="1:6">
      <c r="A166" s="105" t="s">
        <v>2735</v>
      </c>
      <c r="B166" s="106" t="s">
        <v>2736</v>
      </c>
      <c r="C166" s="6" t="s">
        <v>9</v>
      </c>
      <c r="D166" s="107">
        <v>3</v>
      </c>
      <c r="E166" s="115"/>
      <c r="F166" s="116">
        <f t="shared" si="4"/>
        <v>0</v>
      </c>
    </row>
    <row r="167" spans="1:6" ht="12" customHeight="1" thickBot="1">
      <c r="A167" s="105" t="s">
        <v>2329</v>
      </c>
      <c r="B167" s="106" t="s">
        <v>2737</v>
      </c>
      <c r="C167" s="6" t="s">
        <v>9</v>
      </c>
      <c r="D167" s="107">
        <v>10</v>
      </c>
      <c r="E167" s="115"/>
      <c r="F167" s="116">
        <f t="shared" si="4"/>
        <v>0</v>
      </c>
    </row>
    <row r="168" spans="1:6" ht="12.5" thickBot="1">
      <c r="A168" s="371" t="s">
        <v>2738</v>
      </c>
      <c r="B168" s="372"/>
      <c r="C168" s="372"/>
      <c r="D168" s="373"/>
      <c r="E168" s="115"/>
      <c r="F168" s="116"/>
    </row>
    <row r="169" spans="1:6">
      <c r="A169" s="105" t="s">
        <v>2739</v>
      </c>
      <c r="B169" s="106" t="s">
        <v>28</v>
      </c>
      <c r="C169" s="6" t="s">
        <v>9</v>
      </c>
      <c r="D169" s="107">
        <v>6.5</v>
      </c>
      <c r="E169" s="115"/>
      <c r="F169" s="116">
        <f t="shared" si="4"/>
        <v>0</v>
      </c>
    </row>
    <row r="170" spans="1:6">
      <c r="A170" s="118" t="s">
        <v>4782</v>
      </c>
      <c r="B170" s="106" t="s">
        <v>4781</v>
      </c>
      <c r="C170" s="6" t="s">
        <v>12</v>
      </c>
      <c r="D170" s="107">
        <v>25</v>
      </c>
      <c r="E170" s="115"/>
      <c r="F170" s="116">
        <f t="shared" si="4"/>
        <v>0</v>
      </c>
    </row>
    <row r="171" spans="1:6">
      <c r="A171" s="105" t="s">
        <v>4783</v>
      </c>
      <c r="B171" s="106" t="s">
        <v>4784</v>
      </c>
      <c r="C171" s="6" t="s">
        <v>9</v>
      </c>
      <c r="D171" s="107">
        <v>30</v>
      </c>
      <c r="E171" s="115"/>
      <c r="F171" s="116">
        <f t="shared" si="4"/>
        <v>0</v>
      </c>
    </row>
    <row r="172" spans="1:6" ht="12.5" thickBot="1">
      <c r="A172" s="118" t="s">
        <v>4785</v>
      </c>
      <c r="B172" s="106" t="s">
        <v>3548</v>
      </c>
      <c r="C172" s="6" t="s">
        <v>9</v>
      </c>
      <c r="D172" s="107">
        <v>0.45</v>
      </c>
      <c r="E172" s="115"/>
      <c r="F172" s="116">
        <f t="shared" si="4"/>
        <v>0</v>
      </c>
    </row>
    <row r="173" spans="1:6" ht="12.5" thickBot="1">
      <c r="A173" s="371" t="s">
        <v>2740</v>
      </c>
      <c r="B173" s="372"/>
      <c r="C173" s="372"/>
      <c r="D173" s="373"/>
      <c r="E173" s="115"/>
      <c r="F173" s="116"/>
    </row>
    <row r="174" spans="1:6">
      <c r="A174" s="105" t="s">
        <v>2741</v>
      </c>
      <c r="B174" s="106" t="s">
        <v>2742</v>
      </c>
      <c r="C174" s="6" t="s">
        <v>9</v>
      </c>
      <c r="D174" s="107">
        <v>12</v>
      </c>
      <c r="E174" s="115"/>
      <c r="F174" s="116">
        <f t="shared" si="4"/>
        <v>0</v>
      </c>
    </row>
    <row r="175" spans="1:6">
      <c r="A175" s="105" t="s">
        <v>2743</v>
      </c>
      <c r="B175" s="106" t="s">
        <v>2744</v>
      </c>
      <c r="C175" s="6" t="s">
        <v>9</v>
      </c>
      <c r="D175" s="107">
        <v>16</v>
      </c>
      <c r="E175" s="115"/>
      <c r="F175" s="116">
        <f t="shared" si="4"/>
        <v>0</v>
      </c>
    </row>
    <row r="176" spans="1:6">
      <c r="A176" s="105" t="s">
        <v>2745</v>
      </c>
      <c r="B176" s="106" t="s">
        <v>2746</v>
      </c>
      <c r="C176" s="6" t="s">
        <v>9</v>
      </c>
      <c r="D176" s="107">
        <v>75</v>
      </c>
      <c r="E176" s="115"/>
      <c r="F176" s="116">
        <f t="shared" si="4"/>
        <v>0</v>
      </c>
    </row>
    <row r="177" spans="1:6">
      <c r="A177" s="105" t="s">
        <v>2747</v>
      </c>
      <c r="B177" s="106" t="s">
        <v>2748</v>
      </c>
      <c r="C177" s="6" t="s">
        <v>9</v>
      </c>
      <c r="D177" s="107">
        <v>78</v>
      </c>
      <c r="E177" s="115"/>
      <c r="F177" s="116">
        <f t="shared" si="4"/>
        <v>0</v>
      </c>
    </row>
    <row r="178" spans="1:6" ht="12" customHeight="1">
      <c r="A178" s="105" t="s">
        <v>2749</v>
      </c>
      <c r="B178" s="106" t="s">
        <v>2750</v>
      </c>
      <c r="C178" s="6" t="s">
        <v>9</v>
      </c>
      <c r="D178" s="107">
        <v>120</v>
      </c>
      <c r="E178" s="115"/>
      <c r="F178" s="116">
        <f t="shared" si="4"/>
        <v>0</v>
      </c>
    </row>
    <row r="179" spans="1:6">
      <c r="A179" s="105" t="s">
        <v>2751</v>
      </c>
      <c r="B179" s="106" t="s">
        <v>2752</v>
      </c>
      <c r="C179" s="6" t="s">
        <v>9</v>
      </c>
      <c r="D179" s="107">
        <v>170</v>
      </c>
      <c r="E179" s="115"/>
      <c r="F179" s="116">
        <f t="shared" si="4"/>
        <v>0</v>
      </c>
    </row>
    <row r="180" spans="1:6">
      <c r="A180" s="105" t="s">
        <v>2753</v>
      </c>
      <c r="B180" s="106" t="s">
        <v>2754</v>
      </c>
      <c r="C180" s="6" t="s">
        <v>9</v>
      </c>
      <c r="D180" s="107">
        <v>85</v>
      </c>
      <c r="E180" s="115"/>
      <c r="F180" s="116">
        <f t="shared" si="4"/>
        <v>0</v>
      </c>
    </row>
    <row r="181" spans="1:6" ht="12.5" thickBot="1">
      <c r="A181" s="105" t="s">
        <v>2755</v>
      </c>
      <c r="B181" s="106" t="s">
        <v>2756</v>
      </c>
      <c r="C181" s="6" t="s">
        <v>9</v>
      </c>
      <c r="D181" s="107">
        <v>140</v>
      </c>
      <c r="E181" s="115"/>
      <c r="F181" s="116">
        <f t="shared" si="4"/>
        <v>0</v>
      </c>
    </row>
    <row r="182" spans="1:6" ht="12.5" thickBot="1">
      <c r="A182" s="371" t="s">
        <v>2757</v>
      </c>
      <c r="B182" s="372"/>
      <c r="C182" s="372"/>
      <c r="D182" s="373"/>
      <c r="E182" s="115"/>
      <c r="F182" s="116"/>
    </row>
    <row r="183" spans="1:6">
      <c r="A183" s="105" t="s">
        <v>2758</v>
      </c>
      <c r="B183" s="106" t="s">
        <v>2759</v>
      </c>
      <c r="C183" s="6" t="s">
        <v>9</v>
      </c>
      <c r="D183" s="107">
        <v>80</v>
      </c>
      <c r="E183" s="115"/>
      <c r="F183" s="116">
        <f t="shared" si="4"/>
        <v>0</v>
      </c>
    </row>
    <row r="184" spans="1:6">
      <c r="A184" s="105" t="s">
        <v>2760</v>
      </c>
      <c r="B184" s="106" t="s">
        <v>2761</v>
      </c>
      <c r="C184" s="6" t="s">
        <v>9</v>
      </c>
      <c r="D184" s="107">
        <v>80</v>
      </c>
      <c r="E184" s="115"/>
      <c r="F184" s="116">
        <f t="shared" si="4"/>
        <v>0</v>
      </c>
    </row>
    <row r="185" spans="1:6">
      <c r="A185" s="105" t="s">
        <v>2762</v>
      </c>
      <c r="B185" s="106" t="s">
        <v>2763</v>
      </c>
      <c r="C185" s="6" t="s">
        <v>9</v>
      </c>
      <c r="D185" s="107">
        <v>80</v>
      </c>
      <c r="E185" s="115"/>
      <c r="F185" s="116">
        <f t="shared" si="4"/>
        <v>0</v>
      </c>
    </row>
    <row r="186" spans="1:6">
      <c r="A186" s="105" t="s">
        <v>2764</v>
      </c>
      <c r="B186" s="106" t="s">
        <v>2765</v>
      </c>
      <c r="C186" s="6" t="s">
        <v>9</v>
      </c>
      <c r="D186" s="107">
        <v>80</v>
      </c>
      <c r="E186" s="115"/>
      <c r="F186" s="116">
        <f t="shared" si="4"/>
        <v>0</v>
      </c>
    </row>
    <row r="187" spans="1:6">
      <c r="A187" s="105" t="s">
        <v>2766</v>
      </c>
      <c r="B187" s="106" t="s">
        <v>2767</v>
      </c>
      <c r="C187" s="6" t="s">
        <v>9</v>
      </c>
      <c r="D187" s="107">
        <v>500</v>
      </c>
      <c r="E187" s="115"/>
      <c r="F187" s="116">
        <f t="shared" si="4"/>
        <v>0</v>
      </c>
    </row>
    <row r="188" spans="1:6">
      <c r="A188" s="118" t="s">
        <v>4786</v>
      </c>
      <c r="B188" s="106" t="s">
        <v>4787</v>
      </c>
      <c r="C188" s="6" t="s">
        <v>9</v>
      </c>
      <c r="D188" s="107">
        <v>195</v>
      </c>
      <c r="E188" s="115"/>
      <c r="F188" s="116">
        <f t="shared" si="4"/>
        <v>0</v>
      </c>
    </row>
    <row r="189" spans="1:6">
      <c r="A189" s="118" t="s">
        <v>4788</v>
      </c>
      <c r="B189" s="106" t="s">
        <v>4561</v>
      </c>
      <c r="C189" s="6" t="s">
        <v>9</v>
      </c>
      <c r="D189" s="107">
        <v>60</v>
      </c>
      <c r="E189" s="115"/>
      <c r="F189" s="116">
        <f t="shared" si="4"/>
        <v>0</v>
      </c>
    </row>
    <row r="190" spans="1:6">
      <c r="A190" s="118" t="s">
        <v>4789</v>
      </c>
      <c r="B190" s="106" t="s">
        <v>4562</v>
      </c>
      <c r="C190" s="6" t="s">
        <v>9</v>
      </c>
      <c r="D190" s="107">
        <v>60</v>
      </c>
      <c r="E190" s="115"/>
      <c r="F190" s="116">
        <f t="shared" si="4"/>
        <v>0</v>
      </c>
    </row>
    <row r="191" spans="1:6">
      <c r="A191" s="118" t="s">
        <v>4790</v>
      </c>
      <c r="B191" s="106" t="s">
        <v>4563</v>
      </c>
      <c r="C191" s="6" t="s">
        <v>9</v>
      </c>
      <c r="D191" s="107">
        <v>60</v>
      </c>
      <c r="E191" s="115"/>
      <c r="F191" s="116">
        <f t="shared" si="4"/>
        <v>0</v>
      </c>
    </row>
    <row r="192" spans="1:6">
      <c r="A192" s="105" t="s">
        <v>2768</v>
      </c>
      <c r="B192" s="106" t="s">
        <v>2769</v>
      </c>
      <c r="C192" s="6" t="s">
        <v>9</v>
      </c>
      <c r="D192" s="107">
        <v>120</v>
      </c>
      <c r="E192" s="115"/>
      <c r="F192" s="116">
        <f t="shared" si="4"/>
        <v>0</v>
      </c>
    </row>
    <row r="193" spans="1:6">
      <c r="A193" s="105" t="s">
        <v>2770</v>
      </c>
      <c r="B193" s="106" t="s">
        <v>707</v>
      </c>
      <c r="C193" s="6" t="s">
        <v>9</v>
      </c>
      <c r="D193" s="107">
        <v>18</v>
      </c>
      <c r="E193" s="115"/>
      <c r="F193" s="116">
        <f t="shared" si="4"/>
        <v>0</v>
      </c>
    </row>
    <row r="194" spans="1:6">
      <c r="A194" s="105" t="s">
        <v>2771</v>
      </c>
      <c r="B194" s="106" t="s">
        <v>2772</v>
      </c>
      <c r="C194" s="6" t="s">
        <v>9</v>
      </c>
      <c r="D194" s="107">
        <v>35</v>
      </c>
      <c r="E194" s="115"/>
      <c r="F194" s="116">
        <f t="shared" si="4"/>
        <v>0</v>
      </c>
    </row>
    <row r="195" spans="1:6">
      <c r="A195" s="105" t="s">
        <v>2773</v>
      </c>
      <c r="B195" s="106" t="s">
        <v>2774</v>
      </c>
      <c r="C195" s="6" t="s">
        <v>9</v>
      </c>
      <c r="D195" s="107">
        <v>35</v>
      </c>
      <c r="E195" s="115"/>
      <c r="F195" s="116">
        <f t="shared" si="4"/>
        <v>0</v>
      </c>
    </row>
    <row r="196" spans="1:6">
      <c r="A196" s="105" t="s">
        <v>2775</v>
      </c>
      <c r="B196" s="106" t="s">
        <v>2776</v>
      </c>
      <c r="C196" s="6" t="s">
        <v>9</v>
      </c>
      <c r="D196" s="107">
        <v>35</v>
      </c>
      <c r="E196" s="115"/>
      <c r="F196" s="116">
        <f t="shared" si="4"/>
        <v>0</v>
      </c>
    </row>
    <row r="197" spans="1:6">
      <c r="A197" s="105" t="s">
        <v>2777</v>
      </c>
      <c r="B197" s="106" t="s">
        <v>2778</v>
      </c>
      <c r="C197" s="6" t="s">
        <v>9</v>
      </c>
      <c r="D197" s="107">
        <v>130</v>
      </c>
      <c r="E197" s="115"/>
      <c r="F197" s="116">
        <f t="shared" si="4"/>
        <v>0</v>
      </c>
    </row>
    <row r="198" spans="1:6" ht="12.5" thickBot="1">
      <c r="A198" s="105" t="s">
        <v>2779</v>
      </c>
      <c r="B198" s="106" t="s">
        <v>2780</v>
      </c>
      <c r="C198" s="6" t="s">
        <v>9</v>
      </c>
      <c r="D198" s="107">
        <v>150</v>
      </c>
      <c r="E198" s="115"/>
      <c r="F198" s="116">
        <f t="shared" si="4"/>
        <v>0</v>
      </c>
    </row>
    <row r="199" spans="1:6" ht="12.5" thickBot="1">
      <c r="A199" s="371" t="s">
        <v>3347</v>
      </c>
      <c r="B199" s="372"/>
      <c r="C199" s="372"/>
      <c r="D199" s="373"/>
      <c r="E199" s="115"/>
      <c r="F199" s="116"/>
    </row>
    <row r="200" spans="1:6">
      <c r="A200" s="105" t="s">
        <v>2781</v>
      </c>
      <c r="B200" s="106" t="s">
        <v>2782</v>
      </c>
      <c r="C200" s="6" t="s">
        <v>9</v>
      </c>
      <c r="D200" s="107">
        <v>0.13</v>
      </c>
      <c r="E200" s="115"/>
      <c r="F200" s="116">
        <f t="shared" si="4"/>
        <v>0</v>
      </c>
    </row>
    <row r="201" spans="1:6">
      <c r="A201" s="105" t="s">
        <v>2783</v>
      </c>
      <c r="B201" s="106" t="s">
        <v>2784</v>
      </c>
      <c r="C201" s="6" t="s">
        <v>9</v>
      </c>
      <c r="D201" s="107">
        <v>0.19</v>
      </c>
      <c r="E201" s="115"/>
      <c r="F201" s="116">
        <f t="shared" si="4"/>
        <v>0</v>
      </c>
    </row>
    <row r="202" spans="1:6">
      <c r="A202" s="105" t="s">
        <v>314</v>
      </c>
      <c r="B202" s="106" t="s">
        <v>2785</v>
      </c>
      <c r="C202" s="6" t="s">
        <v>9</v>
      </c>
      <c r="D202" s="107">
        <v>23</v>
      </c>
      <c r="E202" s="115"/>
      <c r="F202" s="116">
        <f t="shared" si="4"/>
        <v>0</v>
      </c>
    </row>
    <row r="203" spans="1:6">
      <c r="A203" s="105" t="s">
        <v>274</v>
      </c>
      <c r="B203" s="106" t="s">
        <v>2786</v>
      </c>
      <c r="C203" s="6" t="s">
        <v>9</v>
      </c>
      <c r="D203" s="107">
        <v>0.47</v>
      </c>
      <c r="E203" s="115"/>
      <c r="F203" s="116">
        <f t="shared" si="4"/>
        <v>0</v>
      </c>
    </row>
    <row r="204" spans="1:6">
      <c r="A204" s="105" t="s">
        <v>286</v>
      </c>
      <c r="B204" s="106" t="s">
        <v>2787</v>
      </c>
      <c r="C204" s="6" t="s">
        <v>9</v>
      </c>
      <c r="D204" s="107">
        <v>0.28000000000000003</v>
      </c>
      <c r="E204" s="115"/>
      <c r="F204" s="116">
        <f t="shared" si="4"/>
        <v>0</v>
      </c>
    </row>
    <row r="205" spans="1:6">
      <c r="A205" s="105" t="s">
        <v>273</v>
      </c>
      <c r="B205" s="106" t="s">
        <v>2788</v>
      </c>
      <c r="C205" s="6" t="s">
        <v>9</v>
      </c>
      <c r="D205" s="107">
        <v>0.21</v>
      </c>
      <c r="E205" s="115"/>
      <c r="F205" s="116">
        <f t="shared" si="4"/>
        <v>0</v>
      </c>
    </row>
    <row r="206" spans="1:6">
      <c r="A206" s="105" t="s">
        <v>2789</v>
      </c>
      <c r="B206" s="106" t="s">
        <v>2790</v>
      </c>
      <c r="C206" s="6" t="s">
        <v>9</v>
      </c>
      <c r="D206" s="107">
        <v>0.2</v>
      </c>
      <c r="E206" s="115"/>
      <c r="F206" s="116">
        <f t="shared" si="4"/>
        <v>0</v>
      </c>
    </row>
    <row r="207" spans="1:6">
      <c r="A207" s="105" t="s">
        <v>185</v>
      </c>
      <c r="B207" s="106" t="s">
        <v>2791</v>
      </c>
      <c r="C207" s="6" t="s">
        <v>9</v>
      </c>
      <c r="D207" s="107">
        <v>0.17</v>
      </c>
      <c r="E207" s="115"/>
      <c r="F207" s="116">
        <f t="shared" si="4"/>
        <v>0</v>
      </c>
    </row>
    <row r="208" spans="1:6">
      <c r="A208" s="105" t="s">
        <v>2792</v>
      </c>
      <c r="B208" s="106" t="s">
        <v>2793</v>
      </c>
      <c r="C208" s="6" t="s">
        <v>9</v>
      </c>
      <c r="D208" s="107">
        <v>0.14000000000000001</v>
      </c>
      <c r="E208" s="115"/>
      <c r="F208" s="116">
        <f t="shared" si="4"/>
        <v>0</v>
      </c>
    </row>
    <row r="209" spans="1:6">
      <c r="A209" s="105" t="s">
        <v>2794</v>
      </c>
      <c r="B209" s="106" t="s">
        <v>2795</v>
      </c>
      <c r="C209" s="6" t="s">
        <v>9</v>
      </c>
      <c r="D209" s="107">
        <v>0.14000000000000001</v>
      </c>
      <c r="E209" s="115"/>
      <c r="F209" s="116">
        <f t="shared" si="4"/>
        <v>0</v>
      </c>
    </row>
    <row r="210" spans="1:6">
      <c r="A210" s="105" t="s">
        <v>2796</v>
      </c>
      <c r="B210" s="106" t="s">
        <v>2797</v>
      </c>
      <c r="C210" s="6" t="s">
        <v>9</v>
      </c>
      <c r="D210" s="107">
        <v>0.13</v>
      </c>
      <c r="E210" s="115"/>
      <c r="F210" s="116">
        <f t="shared" si="4"/>
        <v>0</v>
      </c>
    </row>
    <row r="211" spans="1:6">
      <c r="A211" s="105" t="s">
        <v>2798</v>
      </c>
      <c r="B211" s="106" t="s">
        <v>2799</v>
      </c>
      <c r="C211" s="6" t="s">
        <v>9</v>
      </c>
      <c r="D211" s="107">
        <v>0.13</v>
      </c>
      <c r="E211" s="115"/>
      <c r="F211" s="116">
        <f t="shared" si="4"/>
        <v>0</v>
      </c>
    </row>
    <row r="212" spans="1:6">
      <c r="A212" s="105" t="s">
        <v>2800</v>
      </c>
      <c r="B212" s="106" t="s">
        <v>2801</v>
      </c>
      <c r="C212" s="6" t="s">
        <v>9</v>
      </c>
      <c r="D212" s="107">
        <v>0.13</v>
      </c>
      <c r="E212" s="115"/>
      <c r="F212" s="116">
        <f t="shared" si="4"/>
        <v>0</v>
      </c>
    </row>
    <row r="213" spans="1:6">
      <c r="A213" s="105" t="s">
        <v>205</v>
      </c>
      <c r="B213" s="106" t="s">
        <v>2802</v>
      </c>
      <c r="C213" s="6" t="s">
        <v>9</v>
      </c>
      <c r="D213" s="107">
        <v>0.13</v>
      </c>
      <c r="E213" s="115"/>
      <c r="F213" s="116">
        <f t="shared" si="4"/>
        <v>0</v>
      </c>
    </row>
    <row r="214" spans="1:6">
      <c r="A214" s="105" t="s">
        <v>206</v>
      </c>
      <c r="B214" s="106" t="s">
        <v>2803</v>
      </c>
      <c r="C214" s="6" t="s">
        <v>9</v>
      </c>
      <c r="D214" s="107">
        <v>0.12</v>
      </c>
      <c r="E214" s="115"/>
      <c r="F214" s="116">
        <f t="shared" si="4"/>
        <v>0</v>
      </c>
    </row>
    <row r="215" spans="1:6">
      <c r="A215" s="105" t="s">
        <v>207</v>
      </c>
      <c r="B215" s="106" t="s">
        <v>2804</v>
      </c>
      <c r="C215" s="6" t="s">
        <v>9</v>
      </c>
      <c r="D215" s="107">
        <v>0.1</v>
      </c>
      <c r="E215" s="115"/>
      <c r="F215" s="116">
        <f t="shared" si="4"/>
        <v>0</v>
      </c>
    </row>
    <row r="216" spans="1:6">
      <c r="A216" s="105" t="s">
        <v>208</v>
      </c>
      <c r="B216" s="106" t="s">
        <v>2805</v>
      </c>
      <c r="C216" s="6" t="s">
        <v>9</v>
      </c>
      <c r="D216" s="107">
        <v>0.08</v>
      </c>
      <c r="E216" s="115"/>
      <c r="F216" s="116">
        <f t="shared" ref="F216:F267" si="5">D216*E216</f>
        <v>0</v>
      </c>
    </row>
    <row r="217" spans="1:6">
      <c r="A217" s="105" t="s">
        <v>209</v>
      </c>
      <c r="B217" s="106" t="s">
        <v>2806</v>
      </c>
      <c r="C217" s="6" t="s">
        <v>9</v>
      </c>
      <c r="D217" s="107">
        <v>0.08</v>
      </c>
      <c r="E217" s="115"/>
      <c r="F217" s="116">
        <f t="shared" si="5"/>
        <v>0</v>
      </c>
    </row>
    <row r="218" spans="1:6">
      <c r="A218" s="105" t="s">
        <v>210</v>
      </c>
      <c r="B218" s="106" t="s">
        <v>2807</v>
      </c>
      <c r="C218" s="6" t="s">
        <v>9</v>
      </c>
      <c r="D218" s="107">
        <v>0.09</v>
      </c>
      <c r="E218" s="115"/>
      <c r="F218" s="116">
        <f t="shared" si="5"/>
        <v>0</v>
      </c>
    </row>
    <row r="219" spans="1:6">
      <c r="A219" s="105" t="s">
        <v>211</v>
      </c>
      <c r="B219" s="106" t="s">
        <v>2808</v>
      </c>
      <c r="C219" s="6" t="s">
        <v>9</v>
      </c>
      <c r="D219" s="107">
        <v>0.12</v>
      </c>
      <c r="E219" s="115"/>
      <c r="F219" s="116">
        <f t="shared" si="5"/>
        <v>0</v>
      </c>
    </row>
    <row r="220" spans="1:6">
      <c r="A220" s="105" t="s">
        <v>212</v>
      </c>
      <c r="B220" s="106" t="s">
        <v>2809</v>
      </c>
      <c r="C220" s="6" t="s">
        <v>9</v>
      </c>
      <c r="D220" s="107">
        <v>0.11</v>
      </c>
      <c r="E220" s="115"/>
      <c r="F220" s="116">
        <f t="shared" si="5"/>
        <v>0</v>
      </c>
    </row>
    <row r="221" spans="1:6">
      <c r="A221" s="105" t="s">
        <v>213</v>
      </c>
      <c r="B221" s="106" t="s">
        <v>2810</v>
      </c>
      <c r="C221" s="6" t="s">
        <v>9</v>
      </c>
      <c r="D221" s="107">
        <v>0.1</v>
      </c>
      <c r="E221" s="115"/>
      <c r="F221" s="116">
        <f t="shared" si="5"/>
        <v>0</v>
      </c>
    </row>
    <row r="222" spans="1:6">
      <c r="A222" s="105" t="s">
        <v>214</v>
      </c>
      <c r="B222" s="106" t="s">
        <v>2811</v>
      </c>
      <c r="C222" s="6" t="s">
        <v>9</v>
      </c>
      <c r="D222" s="107">
        <v>0.09</v>
      </c>
      <c r="E222" s="115"/>
      <c r="F222" s="116">
        <f t="shared" si="5"/>
        <v>0</v>
      </c>
    </row>
    <row r="223" spans="1:6">
      <c r="A223" s="105" t="s">
        <v>215</v>
      </c>
      <c r="B223" s="106" t="s">
        <v>2812</v>
      </c>
      <c r="C223" s="6" t="s">
        <v>9</v>
      </c>
      <c r="D223" s="107">
        <v>0.08</v>
      </c>
      <c r="E223" s="115"/>
      <c r="F223" s="116">
        <f t="shared" si="5"/>
        <v>0</v>
      </c>
    </row>
    <row r="224" spans="1:6">
      <c r="A224" s="105" t="s">
        <v>216</v>
      </c>
      <c r="B224" s="106" t="s">
        <v>2813</v>
      </c>
      <c r="C224" s="6" t="s">
        <v>9</v>
      </c>
      <c r="D224" s="107">
        <v>0.09</v>
      </c>
      <c r="E224" s="115"/>
      <c r="F224" s="116">
        <f t="shared" si="5"/>
        <v>0</v>
      </c>
    </row>
    <row r="225" spans="1:6">
      <c r="A225" s="105" t="s">
        <v>217</v>
      </c>
      <c r="B225" s="106" t="s">
        <v>2814</v>
      </c>
      <c r="C225" s="6" t="s">
        <v>9</v>
      </c>
      <c r="D225" s="107">
        <v>0.09</v>
      </c>
      <c r="E225" s="115"/>
      <c r="F225" s="116">
        <f t="shared" si="5"/>
        <v>0</v>
      </c>
    </row>
    <row r="226" spans="1:6">
      <c r="A226" s="105" t="s">
        <v>218</v>
      </c>
      <c r="B226" s="106" t="s">
        <v>2815</v>
      </c>
      <c r="C226" s="6" t="s">
        <v>9</v>
      </c>
      <c r="D226" s="107">
        <v>0.09</v>
      </c>
      <c r="E226" s="115"/>
      <c r="F226" s="116">
        <f t="shared" si="5"/>
        <v>0</v>
      </c>
    </row>
    <row r="227" spans="1:6">
      <c r="A227" s="105" t="s">
        <v>219</v>
      </c>
      <c r="B227" s="106" t="s">
        <v>2816</v>
      </c>
      <c r="C227" s="6" t="s">
        <v>9</v>
      </c>
      <c r="D227" s="107">
        <v>0.09</v>
      </c>
      <c r="E227" s="115"/>
      <c r="F227" s="116">
        <f t="shared" si="5"/>
        <v>0</v>
      </c>
    </row>
    <row r="228" spans="1:6">
      <c r="A228" s="105" t="s">
        <v>227</v>
      </c>
      <c r="B228" s="106" t="s">
        <v>2817</v>
      </c>
      <c r="C228" s="6" t="s">
        <v>9</v>
      </c>
      <c r="D228" s="107">
        <v>0.16</v>
      </c>
      <c r="E228" s="115"/>
      <c r="F228" s="116">
        <f t="shared" si="5"/>
        <v>0</v>
      </c>
    </row>
    <row r="229" spans="1:6">
      <c r="A229" s="105" t="s">
        <v>228</v>
      </c>
      <c r="B229" s="106" t="s">
        <v>2818</v>
      </c>
      <c r="C229" s="6" t="s">
        <v>9</v>
      </c>
      <c r="D229" s="107">
        <v>0.13</v>
      </c>
      <c r="E229" s="115"/>
      <c r="F229" s="116">
        <f t="shared" si="5"/>
        <v>0</v>
      </c>
    </row>
    <row r="230" spans="1:6">
      <c r="A230" s="105" t="s">
        <v>220</v>
      </c>
      <c r="B230" s="106" t="s">
        <v>2819</v>
      </c>
      <c r="C230" s="6" t="s">
        <v>9</v>
      </c>
      <c r="D230" s="107">
        <v>0.17</v>
      </c>
      <c r="E230" s="115"/>
      <c r="F230" s="116">
        <f t="shared" si="5"/>
        <v>0</v>
      </c>
    </row>
    <row r="231" spans="1:6">
      <c r="A231" s="105" t="s">
        <v>221</v>
      </c>
      <c r="B231" s="106" t="s">
        <v>2820</v>
      </c>
      <c r="C231" s="6" t="s">
        <v>9</v>
      </c>
      <c r="D231" s="107">
        <v>0.17</v>
      </c>
      <c r="E231" s="115"/>
      <c r="F231" s="116">
        <f t="shared" si="5"/>
        <v>0</v>
      </c>
    </row>
    <row r="232" spans="1:6">
      <c r="A232" s="105" t="s">
        <v>222</v>
      </c>
      <c r="B232" s="106" t="s">
        <v>2821</v>
      </c>
      <c r="C232" s="6" t="s">
        <v>9</v>
      </c>
      <c r="D232" s="107">
        <v>0.13</v>
      </c>
      <c r="E232" s="115"/>
      <c r="F232" s="116">
        <f t="shared" si="5"/>
        <v>0</v>
      </c>
    </row>
    <row r="233" spans="1:6">
      <c r="A233" s="105" t="s">
        <v>223</v>
      </c>
      <c r="B233" s="106" t="s">
        <v>2822</v>
      </c>
      <c r="C233" s="6" t="s">
        <v>9</v>
      </c>
      <c r="D233" s="107">
        <v>0.13</v>
      </c>
      <c r="E233" s="115"/>
      <c r="F233" s="116">
        <f t="shared" si="5"/>
        <v>0</v>
      </c>
    </row>
    <row r="234" spans="1:6">
      <c r="A234" s="105" t="s">
        <v>224</v>
      </c>
      <c r="B234" s="106" t="s">
        <v>2823</v>
      </c>
      <c r="C234" s="6" t="s">
        <v>9</v>
      </c>
      <c r="D234" s="107">
        <v>0.12</v>
      </c>
      <c r="E234" s="115"/>
      <c r="F234" s="116">
        <f t="shared" si="5"/>
        <v>0</v>
      </c>
    </row>
    <row r="235" spans="1:6">
      <c r="A235" s="105" t="s">
        <v>225</v>
      </c>
      <c r="B235" s="106" t="s">
        <v>2824</v>
      </c>
      <c r="C235" s="6" t="s">
        <v>9</v>
      </c>
      <c r="D235" s="107">
        <v>0.12</v>
      </c>
      <c r="E235" s="115"/>
      <c r="F235" s="116">
        <f t="shared" si="5"/>
        <v>0</v>
      </c>
    </row>
    <row r="236" spans="1:6">
      <c r="A236" s="105" t="s">
        <v>226</v>
      </c>
      <c r="B236" s="106" t="s">
        <v>2825</v>
      </c>
      <c r="C236" s="6" t="s">
        <v>9</v>
      </c>
      <c r="D236" s="107">
        <v>0.13</v>
      </c>
      <c r="E236" s="115"/>
      <c r="F236" s="116">
        <f t="shared" si="5"/>
        <v>0</v>
      </c>
    </row>
    <row r="237" spans="1:6">
      <c r="A237" s="105" t="s">
        <v>2826</v>
      </c>
      <c r="B237" s="106" t="s">
        <v>2827</v>
      </c>
      <c r="C237" s="6" t="s">
        <v>9</v>
      </c>
      <c r="D237" s="107">
        <v>0.06</v>
      </c>
      <c r="E237" s="115"/>
      <c r="F237" s="116">
        <f t="shared" si="5"/>
        <v>0</v>
      </c>
    </row>
    <row r="238" spans="1:6">
      <c r="A238" s="105" t="s">
        <v>2828</v>
      </c>
      <c r="B238" s="106" t="s">
        <v>2829</v>
      </c>
      <c r="C238" s="6" t="s">
        <v>9</v>
      </c>
      <c r="D238" s="107">
        <v>0.06</v>
      </c>
      <c r="E238" s="115"/>
      <c r="F238" s="116">
        <f t="shared" si="5"/>
        <v>0</v>
      </c>
    </row>
    <row r="239" spans="1:6">
      <c r="A239" s="105" t="s">
        <v>2830</v>
      </c>
      <c r="B239" s="106" t="s">
        <v>2831</v>
      </c>
      <c r="C239" s="6" t="s">
        <v>9</v>
      </c>
      <c r="D239" s="107">
        <v>0.06</v>
      </c>
      <c r="E239" s="115"/>
      <c r="F239" s="116">
        <f t="shared" si="5"/>
        <v>0</v>
      </c>
    </row>
    <row r="240" spans="1:6">
      <c r="A240" s="105" t="s">
        <v>2832</v>
      </c>
      <c r="B240" s="106" t="s">
        <v>2833</v>
      </c>
      <c r="C240" s="6" t="s">
        <v>9</v>
      </c>
      <c r="D240" s="107">
        <v>0.06</v>
      </c>
      <c r="E240" s="115"/>
      <c r="F240" s="116">
        <f t="shared" si="5"/>
        <v>0</v>
      </c>
    </row>
    <row r="241" spans="1:6">
      <c r="A241" s="105" t="s">
        <v>397</v>
      </c>
      <c r="B241" s="106" t="s">
        <v>2834</v>
      </c>
      <c r="C241" s="6" t="s">
        <v>9</v>
      </c>
      <c r="D241" s="107">
        <v>0.13</v>
      </c>
      <c r="E241" s="115"/>
      <c r="F241" s="116">
        <f t="shared" si="5"/>
        <v>0</v>
      </c>
    </row>
    <row r="242" spans="1:6">
      <c r="A242" s="105" t="s">
        <v>398</v>
      </c>
      <c r="B242" s="106" t="s">
        <v>2835</v>
      </c>
      <c r="C242" s="6" t="s">
        <v>9</v>
      </c>
      <c r="D242" s="107">
        <v>0.14000000000000001</v>
      </c>
      <c r="E242" s="115"/>
      <c r="F242" s="116">
        <f t="shared" si="5"/>
        <v>0</v>
      </c>
    </row>
    <row r="243" spans="1:6">
      <c r="A243" s="105" t="s">
        <v>414</v>
      </c>
      <c r="B243" s="106" t="s">
        <v>2836</v>
      </c>
      <c r="C243" s="6" t="s">
        <v>9</v>
      </c>
      <c r="D243" s="107">
        <v>0.11</v>
      </c>
      <c r="E243" s="115"/>
      <c r="F243" s="116">
        <f t="shared" si="5"/>
        <v>0</v>
      </c>
    </row>
    <row r="244" spans="1:6">
      <c r="A244" s="105" t="s">
        <v>415</v>
      </c>
      <c r="B244" s="106" t="s">
        <v>2837</v>
      </c>
      <c r="C244" s="6" t="s">
        <v>9</v>
      </c>
      <c r="D244" s="107">
        <v>0.09</v>
      </c>
      <c r="E244" s="115"/>
      <c r="F244" s="116">
        <f t="shared" si="5"/>
        <v>0</v>
      </c>
    </row>
    <row r="245" spans="1:6">
      <c r="A245" s="105" t="s">
        <v>416</v>
      </c>
      <c r="B245" s="106" t="s">
        <v>2838</v>
      </c>
      <c r="C245" s="6" t="s">
        <v>9</v>
      </c>
      <c r="D245" s="107">
        <v>0.08</v>
      </c>
      <c r="E245" s="115"/>
      <c r="F245" s="116">
        <f t="shared" si="5"/>
        <v>0</v>
      </c>
    </row>
    <row r="246" spans="1:6">
      <c r="A246" s="105" t="s">
        <v>417</v>
      </c>
      <c r="B246" s="106" t="s">
        <v>2839</v>
      </c>
      <c r="C246" s="6" t="s">
        <v>9</v>
      </c>
      <c r="D246" s="107">
        <v>0.08</v>
      </c>
      <c r="E246" s="115"/>
      <c r="F246" s="116">
        <f t="shared" si="5"/>
        <v>0</v>
      </c>
    </row>
    <row r="247" spans="1:6">
      <c r="A247" s="105" t="s">
        <v>418</v>
      </c>
      <c r="B247" s="106" t="s">
        <v>2840</v>
      </c>
      <c r="C247" s="6" t="s">
        <v>9</v>
      </c>
      <c r="D247" s="107">
        <v>0.08</v>
      </c>
      <c r="E247" s="115"/>
      <c r="F247" s="116">
        <f t="shared" si="5"/>
        <v>0</v>
      </c>
    </row>
    <row r="248" spans="1:6">
      <c r="A248" s="105" t="s">
        <v>419</v>
      </c>
      <c r="B248" s="106" t="s">
        <v>2841</v>
      </c>
      <c r="C248" s="6" t="s">
        <v>9</v>
      </c>
      <c r="D248" s="107">
        <v>0.08</v>
      </c>
      <c r="E248" s="115"/>
      <c r="F248" s="116">
        <f t="shared" si="5"/>
        <v>0</v>
      </c>
    </row>
    <row r="249" spans="1:6">
      <c r="A249" s="105" t="s">
        <v>420</v>
      </c>
      <c r="B249" s="106" t="s">
        <v>2842</v>
      </c>
      <c r="C249" s="6" t="s">
        <v>9</v>
      </c>
      <c r="D249" s="107">
        <v>0.08</v>
      </c>
      <c r="E249" s="115"/>
      <c r="F249" s="116">
        <f t="shared" si="5"/>
        <v>0</v>
      </c>
    </row>
    <row r="250" spans="1:6">
      <c r="A250" s="105" t="s">
        <v>421</v>
      </c>
      <c r="B250" s="106" t="s">
        <v>2843</v>
      </c>
      <c r="C250" s="6" t="s">
        <v>9</v>
      </c>
      <c r="D250" s="107">
        <v>0.08</v>
      </c>
      <c r="E250" s="115"/>
      <c r="F250" s="116">
        <f t="shared" si="5"/>
        <v>0</v>
      </c>
    </row>
    <row r="251" spans="1:6">
      <c r="A251" s="105" t="s">
        <v>422</v>
      </c>
      <c r="B251" s="106" t="s">
        <v>2844</v>
      </c>
      <c r="C251" s="6" t="s">
        <v>9</v>
      </c>
      <c r="D251" s="107">
        <v>0.08</v>
      </c>
      <c r="E251" s="115"/>
      <c r="F251" s="116">
        <f t="shared" si="5"/>
        <v>0</v>
      </c>
    </row>
    <row r="252" spans="1:6">
      <c r="A252" s="105" t="s">
        <v>423</v>
      </c>
      <c r="B252" s="106" t="s">
        <v>2845</v>
      </c>
      <c r="C252" s="6" t="s">
        <v>9</v>
      </c>
      <c r="D252" s="107">
        <v>0.08</v>
      </c>
      <c r="E252" s="115"/>
      <c r="F252" s="116">
        <f t="shared" si="5"/>
        <v>0</v>
      </c>
    </row>
    <row r="253" spans="1:6">
      <c r="A253" s="105" t="s">
        <v>424</v>
      </c>
      <c r="B253" s="106" t="s">
        <v>2846</v>
      </c>
      <c r="C253" s="6" t="s">
        <v>9</v>
      </c>
      <c r="D253" s="107">
        <v>0.11</v>
      </c>
      <c r="E253" s="115"/>
      <c r="F253" s="116">
        <f t="shared" si="5"/>
        <v>0</v>
      </c>
    </row>
    <row r="254" spans="1:6">
      <c r="A254" s="105" t="s">
        <v>425</v>
      </c>
      <c r="B254" s="106" t="s">
        <v>2847</v>
      </c>
      <c r="C254" s="6" t="s">
        <v>9</v>
      </c>
      <c r="D254" s="107">
        <v>0.09</v>
      </c>
      <c r="E254" s="115"/>
      <c r="F254" s="116">
        <f t="shared" si="5"/>
        <v>0</v>
      </c>
    </row>
    <row r="255" spans="1:6">
      <c r="A255" s="105" t="s">
        <v>426</v>
      </c>
      <c r="B255" s="106" t="s">
        <v>2848</v>
      </c>
      <c r="C255" s="6" t="s">
        <v>9</v>
      </c>
      <c r="D255" s="107">
        <v>0.08</v>
      </c>
      <c r="E255" s="115"/>
      <c r="F255" s="116">
        <f t="shared" si="5"/>
        <v>0</v>
      </c>
    </row>
    <row r="256" spans="1:6">
      <c r="A256" s="105" t="s">
        <v>427</v>
      </c>
      <c r="B256" s="106" t="s">
        <v>2849</v>
      </c>
      <c r="C256" s="6" t="s">
        <v>9</v>
      </c>
      <c r="D256" s="107">
        <v>0.08</v>
      </c>
      <c r="E256" s="115"/>
      <c r="F256" s="116">
        <f t="shared" si="5"/>
        <v>0</v>
      </c>
    </row>
    <row r="257" spans="1:6">
      <c r="A257" s="105" t="s">
        <v>428</v>
      </c>
      <c r="B257" s="106" t="s">
        <v>2850</v>
      </c>
      <c r="C257" s="6" t="s">
        <v>9</v>
      </c>
      <c r="D257" s="107">
        <v>0.08</v>
      </c>
      <c r="E257" s="115"/>
      <c r="F257" s="116">
        <f t="shared" si="5"/>
        <v>0</v>
      </c>
    </row>
    <row r="258" spans="1:6">
      <c r="A258" s="105" t="s">
        <v>429</v>
      </c>
      <c r="B258" s="106" t="s">
        <v>2851</v>
      </c>
      <c r="C258" s="6" t="s">
        <v>9</v>
      </c>
      <c r="D258" s="107">
        <v>0.08</v>
      </c>
      <c r="E258" s="115"/>
      <c r="F258" s="116">
        <f t="shared" si="5"/>
        <v>0</v>
      </c>
    </row>
    <row r="259" spans="1:6">
      <c r="A259" s="105" t="s">
        <v>430</v>
      </c>
      <c r="B259" s="106" t="s">
        <v>2852</v>
      </c>
      <c r="C259" s="6" t="s">
        <v>9</v>
      </c>
      <c r="D259" s="107">
        <v>0.08</v>
      </c>
      <c r="E259" s="115"/>
      <c r="F259" s="116">
        <f t="shared" si="5"/>
        <v>0</v>
      </c>
    </row>
    <row r="260" spans="1:6">
      <c r="A260" s="105" t="s">
        <v>431</v>
      </c>
      <c r="B260" s="106" t="s">
        <v>2853</v>
      </c>
      <c r="C260" s="6" t="s">
        <v>9</v>
      </c>
      <c r="D260" s="107">
        <v>0.08</v>
      </c>
      <c r="E260" s="115"/>
      <c r="F260" s="116">
        <f t="shared" si="5"/>
        <v>0</v>
      </c>
    </row>
    <row r="261" spans="1:6">
      <c r="A261" s="105" t="s">
        <v>432</v>
      </c>
      <c r="B261" s="106" t="s">
        <v>2854</v>
      </c>
      <c r="C261" s="6" t="s">
        <v>9</v>
      </c>
      <c r="D261" s="107">
        <v>0.08</v>
      </c>
      <c r="E261" s="115"/>
      <c r="F261" s="116">
        <f t="shared" si="5"/>
        <v>0</v>
      </c>
    </row>
    <row r="262" spans="1:6">
      <c r="A262" s="105" t="s">
        <v>433</v>
      </c>
      <c r="B262" s="106" t="s">
        <v>2855</v>
      </c>
      <c r="C262" s="6" t="s">
        <v>9</v>
      </c>
      <c r="D262" s="107">
        <v>0.08</v>
      </c>
      <c r="E262" s="115"/>
      <c r="F262" s="116">
        <f t="shared" si="5"/>
        <v>0</v>
      </c>
    </row>
    <row r="263" spans="1:6">
      <c r="A263" s="105" t="s">
        <v>441</v>
      </c>
      <c r="B263" s="106" t="s">
        <v>2856</v>
      </c>
      <c r="C263" s="6" t="s">
        <v>9</v>
      </c>
      <c r="D263" s="107">
        <v>0.11</v>
      </c>
      <c r="E263" s="115"/>
      <c r="F263" s="116">
        <f t="shared" si="5"/>
        <v>0</v>
      </c>
    </row>
    <row r="264" spans="1:6">
      <c r="A264" s="105" t="s">
        <v>442</v>
      </c>
      <c r="B264" s="106" t="s">
        <v>2857</v>
      </c>
      <c r="C264" s="6" t="s">
        <v>9</v>
      </c>
      <c r="D264" s="107">
        <v>0.1</v>
      </c>
      <c r="E264" s="115"/>
      <c r="F264" s="116">
        <f t="shared" si="5"/>
        <v>0</v>
      </c>
    </row>
    <row r="265" spans="1:6">
      <c r="A265" s="105" t="s">
        <v>435</v>
      </c>
      <c r="B265" s="106" t="s">
        <v>2858</v>
      </c>
      <c r="C265" s="6" t="s">
        <v>9</v>
      </c>
      <c r="D265" s="107">
        <v>0.12</v>
      </c>
      <c r="E265" s="115"/>
      <c r="F265" s="116">
        <f t="shared" si="5"/>
        <v>0</v>
      </c>
    </row>
    <row r="266" spans="1:6">
      <c r="A266" s="105" t="s">
        <v>436</v>
      </c>
      <c r="B266" s="106" t="s">
        <v>2859</v>
      </c>
      <c r="C266" s="6" t="s">
        <v>9</v>
      </c>
      <c r="D266" s="107">
        <v>0.12</v>
      </c>
      <c r="E266" s="115"/>
      <c r="F266" s="116">
        <f t="shared" si="5"/>
        <v>0</v>
      </c>
    </row>
    <row r="267" spans="1:6">
      <c r="A267" s="105" t="s">
        <v>437</v>
      </c>
      <c r="B267" s="106" t="s">
        <v>2860</v>
      </c>
      <c r="C267" s="6" t="s">
        <v>9</v>
      </c>
      <c r="D267" s="107">
        <v>0.1</v>
      </c>
      <c r="E267" s="115"/>
      <c r="F267" s="116">
        <f t="shared" si="5"/>
        <v>0</v>
      </c>
    </row>
    <row r="268" spans="1:6">
      <c r="A268" s="105" t="s">
        <v>438</v>
      </c>
      <c r="B268" s="106" t="s">
        <v>2861</v>
      </c>
      <c r="C268" s="6" t="s">
        <v>9</v>
      </c>
      <c r="D268" s="107">
        <v>0.11</v>
      </c>
      <c r="E268" s="115"/>
      <c r="F268" s="116">
        <f t="shared" ref="F268:F296" si="6">D268*E268</f>
        <v>0</v>
      </c>
    </row>
    <row r="269" spans="1:6">
      <c r="A269" s="105" t="s">
        <v>439</v>
      </c>
      <c r="B269" s="106" t="s">
        <v>2862</v>
      </c>
      <c r="C269" s="6" t="s">
        <v>9</v>
      </c>
      <c r="D269" s="107">
        <v>0.11</v>
      </c>
      <c r="E269" s="115"/>
      <c r="F269" s="116">
        <f t="shared" si="6"/>
        <v>0</v>
      </c>
    </row>
    <row r="270" spans="1:6">
      <c r="A270" s="105" t="s">
        <v>440</v>
      </c>
      <c r="B270" s="106" t="s">
        <v>2863</v>
      </c>
      <c r="C270" s="6" t="s">
        <v>9</v>
      </c>
      <c r="D270" s="107">
        <v>0.11</v>
      </c>
      <c r="E270" s="115"/>
      <c r="F270" s="116">
        <f t="shared" si="6"/>
        <v>0</v>
      </c>
    </row>
    <row r="271" spans="1:6">
      <c r="A271" s="105" t="s">
        <v>578</v>
      </c>
      <c r="B271" s="105" t="s">
        <v>579</v>
      </c>
      <c r="C271" s="6" t="s">
        <v>9</v>
      </c>
      <c r="D271" s="168">
        <v>0.69</v>
      </c>
      <c r="E271" s="115"/>
      <c r="F271" s="116">
        <f t="shared" si="6"/>
        <v>0</v>
      </c>
    </row>
    <row r="272" spans="1:6">
      <c r="A272" s="105" t="s">
        <v>3354</v>
      </c>
      <c r="B272" s="105" t="s">
        <v>3355</v>
      </c>
      <c r="C272" s="6" t="s">
        <v>9</v>
      </c>
      <c r="D272" s="168">
        <v>1.58</v>
      </c>
      <c r="E272" s="115"/>
      <c r="F272" s="116">
        <f t="shared" si="6"/>
        <v>0</v>
      </c>
    </row>
    <row r="273" spans="1:6">
      <c r="A273" s="105" t="s">
        <v>604</v>
      </c>
      <c r="B273" s="105" t="s">
        <v>3356</v>
      </c>
      <c r="C273" s="6" t="s">
        <v>9</v>
      </c>
      <c r="D273" s="168">
        <v>0.9</v>
      </c>
      <c r="E273" s="115"/>
      <c r="F273" s="116">
        <f t="shared" si="6"/>
        <v>0</v>
      </c>
    </row>
    <row r="274" spans="1:6">
      <c r="A274" s="105" t="s">
        <v>605</v>
      </c>
      <c r="B274" s="105" t="s">
        <v>3357</v>
      </c>
      <c r="C274" s="6" t="s">
        <v>9</v>
      </c>
      <c r="D274" s="168">
        <v>0.85</v>
      </c>
      <c r="E274" s="115"/>
      <c r="F274" s="116">
        <f t="shared" si="6"/>
        <v>0</v>
      </c>
    </row>
    <row r="275" spans="1:6">
      <c r="A275" s="105" t="s">
        <v>606</v>
      </c>
      <c r="B275" s="105" t="s">
        <v>3358</v>
      </c>
      <c r="C275" s="6" t="s">
        <v>9</v>
      </c>
      <c r="D275" s="168">
        <v>0.85</v>
      </c>
      <c r="E275" s="115"/>
      <c r="F275" s="116">
        <f t="shared" si="6"/>
        <v>0</v>
      </c>
    </row>
    <row r="276" spans="1:6">
      <c r="A276" s="105" t="s">
        <v>607</v>
      </c>
      <c r="B276" s="105" t="s">
        <v>3359</v>
      </c>
      <c r="C276" s="6" t="s">
        <v>9</v>
      </c>
      <c r="D276" s="168">
        <v>0.85</v>
      </c>
      <c r="E276" s="115"/>
      <c r="F276" s="116">
        <f t="shared" si="6"/>
        <v>0</v>
      </c>
    </row>
    <row r="277" spans="1:6" ht="12.5" thickBot="1">
      <c r="A277" s="175" t="s">
        <v>616</v>
      </c>
      <c r="B277" s="175" t="s">
        <v>3360</v>
      </c>
      <c r="C277" s="6" t="s">
        <v>9</v>
      </c>
      <c r="D277" s="176">
        <v>1.59</v>
      </c>
      <c r="E277" s="115"/>
      <c r="F277" s="116">
        <f t="shared" si="6"/>
        <v>0</v>
      </c>
    </row>
    <row r="278" spans="1:6" ht="12.5" thickBot="1">
      <c r="A278" s="371" t="s">
        <v>2864</v>
      </c>
      <c r="B278" s="372"/>
      <c r="C278" s="372"/>
      <c r="D278" s="373"/>
      <c r="E278" s="115"/>
      <c r="F278" s="116"/>
    </row>
    <row r="279" spans="1:6">
      <c r="A279" s="105" t="s">
        <v>1872</v>
      </c>
      <c r="B279" s="106" t="s">
        <v>2865</v>
      </c>
      <c r="C279" s="6" t="s">
        <v>9</v>
      </c>
      <c r="D279" s="107">
        <v>3.5</v>
      </c>
      <c r="E279" s="115"/>
      <c r="F279" s="116">
        <f t="shared" si="6"/>
        <v>0</v>
      </c>
    </row>
    <row r="280" spans="1:6" ht="12.5" thickBot="1">
      <c r="A280" s="105" t="s">
        <v>1873</v>
      </c>
      <c r="B280" s="106" t="s">
        <v>2866</v>
      </c>
      <c r="C280" s="6" t="s">
        <v>9</v>
      </c>
      <c r="D280" s="107">
        <v>10</v>
      </c>
      <c r="E280" s="115"/>
      <c r="F280" s="116">
        <f t="shared" si="6"/>
        <v>0</v>
      </c>
    </row>
    <row r="281" spans="1:6" ht="12.5" thickBot="1">
      <c r="A281" s="371" t="s">
        <v>2867</v>
      </c>
      <c r="B281" s="372"/>
      <c r="C281" s="372"/>
      <c r="D281" s="373"/>
      <c r="E281" s="115"/>
      <c r="F281" s="116"/>
    </row>
    <row r="282" spans="1:6">
      <c r="A282" s="105" t="s">
        <v>2868</v>
      </c>
      <c r="B282" s="106" t="s">
        <v>2869</v>
      </c>
      <c r="C282" s="6" t="s">
        <v>9</v>
      </c>
      <c r="D282" s="107">
        <v>10</v>
      </c>
      <c r="E282" s="115"/>
      <c r="F282" s="116">
        <f t="shared" si="6"/>
        <v>0</v>
      </c>
    </row>
    <row r="283" spans="1:6">
      <c r="A283" s="105" t="s">
        <v>1638</v>
      </c>
      <c r="B283" s="106" t="s">
        <v>2870</v>
      </c>
      <c r="C283" s="6" t="s">
        <v>9</v>
      </c>
      <c r="D283" s="107">
        <v>40</v>
      </c>
      <c r="E283" s="115"/>
      <c r="F283" s="116">
        <f t="shared" si="6"/>
        <v>0</v>
      </c>
    </row>
    <row r="284" spans="1:6">
      <c r="A284" s="105" t="s">
        <v>1749</v>
      </c>
      <c r="B284" s="106" t="s">
        <v>2871</v>
      </c>
      <c r="C284" s="6" t="s">
        <v>9</v>
      </c>
      <c r="D284" s="107" t="s">
        <v>2872</v>
      </c>
      <c r="E284" s="115"/>
      <c r="F284" s="116"/>
    </row>
    <row r="285" spans="1:6">
      <c r="A285" s="105" t="s">
        <v>2873</v>
      </c>
      <c r="B285" s="106" t="s">
        <v>2874</v>
      </c>
      <c r="C285" s="6" t="s">
        <v>9</v>
      </c>
      <c r="D285" s="107">
        <v>150</v>
      </c>
      <c r="E285" s="115"/>
      <c r="F285" s="116">
        <f t="shared" si="6"/>
        <v>0</v>
      </c>
    </row>
    <row r="286" spans="1:6" ht="12.5" thickBot="1">
      <c r="A286" s="105" t="s">
        <v>2875</v>
      </c>
      <c r="B286" s="106" t="s">
        <v>2876</v>
      </c>
      <c r="C286" s="6" t="s">
        <v>9</v>
      </c>
      <c r="D286" s="107">
        <v>15</v>
      </c>
      <c r="E286" s="115"/>
      <c r="F286" s="116">
        <f t="shared" si="6"/>
        <v>0</v>
      </c>
    </row>
    <row r="287" spans="1:6" ht="12.5" thickBot="1">
      <c r="A287" s="371" t="s">
        <v>2877</v>
      </c>
      <c r="B287" s="372"/>
      <c r="C287" s="372"/>
      <c r="D287" s="373"/>
      <c r="E287" s="115"/>
      <c r="F287" s="116"/>
    </row>
    <row r="288" spans="1:6" ht="12.5" thickBot="1">
      <c r="A288" s="105" t="s">
        <v>2878</v>
      </c>
      <c r="B288" s="106" t="s">
        <v>2879</v>
      </c>
      <c r="C288" s="6" t="s">
        <v>9</v>
      </c>
      <c r="D288" s="107">
        <v>0.74</v>
      </c>
      <c r="E288" s="115"/>
      <c r="F288" s="116">
        <f t="shared" si="6"/>
        <v>0</v>
      </c>
    </row>
    <row r="289" spans="1:6" ht="12.5" thickBot="1">
      <c r="A289" s="371" t="s">
        <v>2880</v>
      </c>
      <c r="B289" s="372"/>
      <c r="C289" s="372"/>
      <c r="D289" s="373"/>
      <c r="E289" s="115"/>
      <c r="F289" s="116"/>
    </row>
    <row r="290" spans="1:6" ht="12" customHeight="1" thickBot="1">
      <c r="A290" s="105" t="s">
        <v>2881</v>
      </c>
      <c r="B290" s="106" t="s">
        <v>2882</v>
      </c>
      <c r="C290" s="6" t="s">
        <v>9</v>
      </c>
      <c r="D290" s="107">
        <v>135</v>
      </c>
      <c r="E290" s="115"/>
      <c r="F290" s="116">
        <f t="shared" si="6"/>
        <v>0</v>
      </c>
    </row>
    <row r="291" spans="1:6" ht="12.5" thickBot="1">
      <c r="A291" s="371" t="s">
        <v>2883</v>
      </c>
      <c r="B291" s="372"/>
      <c r="C291" s="372"/>
      <c r="D291" s="373"/>
      <c r="E291" s="115"/>
      <c r="F291" s="116"/>
    </row>
    <row r="292" spans="1:6">
      <c r="A292" s="105" t="s">
        <v>2884</v>
      </c>
      <c r="B292" s="106" t="s">
        <v>2885</v>
      </c>
      <c r="C292" s="6" t="s">
        <v>9</v>
      </c>
      <c r="D292" s="107">
        <v>0.1</v>
      </c>
      <c r="E292" s="115"/>
      <c r="F292" s="116">
        <f t="shared" si="6"/>
        <v>0</v>
      </c>
    </row>
    <row r="293" spans="1:6">
      <c r="A293" s="105" t="s">
        <v>2886</v>
      </c>
      <c r="B293" s="106" t="s">
        <v>2887</v>
      </c>
      <c r="C293" s="6" t="s">
        <v>9</v>
      </c>
      <c r="D293" s="107">
        <v>0.1</v>
      </c>
      <c r="E293" s="115"/>
      <c r="F293" s="116">
        <f t="shared" si="6"/>
        <v>0</v>
      </c>
    </row>
    <row r="294" spans="1:6">
      <c r="A294" s="105" t="s">
        <v>2888</v>
      </c>
      <c r="B294" s="106" t="s">
        <v>2889</v>
      </c>
      <c r="C294" s="6" t="s">
        <v>9</v>
      </c>
      <c r="D294" s="107">
        <v>0.1</v>
      </c>
      <c r="E294" s="115"/>
      <c r="F294" s="116">
        <f t="shared" si="6"/>
        <v>0</v>
      </c>
    </row>
    <row r="295" spans="1:6">
      <c r="A295" s="105" t="s">
        <v>2890</v>
      </c>
      <c r="B295" s="106" t="s">
        <v>2891</v>
      </c>
      <c r="C295" s="6" t="s">
        <v>9</v>
      </c>
      <c r="D295" s="107">
        <v>7.0000000000000007E-2</v>
      </c>
      <c r="E295" s="115"/>
      <c r="F295" s="116">
        <f t="shared" si="6"/>
        <v>0</v>
      </c>
    </row>
    <row r="296" spans="1:6">
      <c r="A296" s="105" t="s">
        <v>2892</v>
      </c>
      <c r="B296" s="106" t="s">
        <v>2893</v>
      </c>
      <c r="C296" s="6" t="s">
        <v>9</v>
      </c>
      <c r="D296" s="107">
        <v>0.35</v>
      </c>
      <c r="E296" s="115"/>
      <c r="F296" s="116">
        <f t="shared" si="6"/>
        <v>0</v>
      </c>
    </row>
    <row r="298" spans="1:6">
      <c r="A298" s="28" t="s">
        <v>112</v>
      </c>
    </row>
  </sheetData>
  <autoFilter ref="A7:F296" xr:uid="{00000000-0009-0000-0000-00000F000000}"/>
  <mergeCells count="24">
    <mergeCell ref="A34:D34"/>
    <mergeCell ref="A36:D36"/>
    <mergeCell ref="A20:D20"/>
    <mergeCell ref="A2:D2"/>
    <mergeCell ref="A3:D3"/>
    <mergeCell ref="A8:D8"/>
    <mergeCell ref="A15:D15"/>
    <mergeCell ref="A199:D199"/>
    <mergeCell ref="A182:D182"/>
    <mergeCell ref="A173:D173"/>
    <mergeCell ref="A168:D168"/>
    <mergeCell ref="A291:D291"/>
    <mergeCell ref="A287:D287"/>
    <mergeCell ref="A289:D289"/>
    <mergeCell ref="A281:D281"/>
    <mergeCell ref="A278:D278"/>
    <mergeCell ref="A164:D164"/>
    <mergeCell ref="A155:D155"/>
    <mergeCell ref="A68:D68"/>
    <mergeCell ref="A74:D74"/>
    <mergeCell ref="A80:D80"/>
    <mergeCell ref="A98:D98"/>
    <mergeCell ref="A105:D105"/>
    <mergeCell ref="A123:D123"/>
  </mergeCells>
  <phoneticPr fontId="22" type="noConversion"/>
  <hyperlinks>
    <hyperlink ref="C6" location="Содержание!A1" display="Содержание" xr:uid="{00000000-0004-0000-0F00-000000000000}"/>
  </hyperlinks>
  <pageMargins left="0.31496062992125984" right="0.31496062992125984" top="0.35433070866141736" bottom="0.35433070866141736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26</vt:i4>
      </vt:variant>
    </vt:vector>
  </HeadingPairs>
  <TitlesOfParts>
    <vt:vector size="41" baseType="lpstr">
      <vt:lpstr>Содержание</vt:lpstr>
      <vt:lpstr>Sunmight</vt:lpstr>
      <vt:lpstr>SM CST</vt:lpstr>
      <vt:lpstr>RP CR</vt:lpstr>
      <vt:lpstr>RP IND</vt:lpstr>
      <vt:lpstr>RP BR</vt:lpstr>
      <vt:lpstr>RP CST</vt:lpstr>
      <vt:lpstr>Sata</vt:lpstr>
      <vt:lpstr>3M EUR</vt:lpstr>
      <vt:lpstr>3M АМ</vt:lpstr>
      <vt:lpstr>3M СИЗ</vt:lpstr>
      <vt:lpstr>U-POL</vt:lpstr>
      <vt:lpstr>Jtape</vt:lpstr>
      <vt:lpstr>Abrex</vt:lpstr>
      <vt:lpstr>Распродажа</vt:lpstr>
      <vt:lpstr>'3M EUR'!Заголовки_для_печати</vt:lpstr>
      <vt:lpstr>'3M АМ'!Заголовки_для_печати</vt:lpstr>
      <vt:lpstr>'3M СИЗ'!Заголовки_для_печати</vt:lpstr>
      <vt:lpstr>'RP BR'!Заголовки_для_печати</vt:lpstr>
      <vt:lpstr>'RP CR'!Заголовки_для_печати</vt:lpstr>
      <vt:lpstr>'RP CST'!Заголовки_для_печати</vt:lpstr>
      <vt:lpstr>'RP IND'!Заголовки_для_печати</vt:lpstr>
      <vt:lpstr>Sata!Заголовки_для_печати</vt:lpstr>
      <vt:lpstr>Sunmight!Заголовки_для_печати</vt:lpstr>
      <vt:lpstr>'U-POL'!Заголовки_для_печати</vt:lpstr>
      <vt:lpstr>Распродажа!Заголовки_для_печати</vt:lpstr>
      <vt:lpstr>Курс_EUR</vt:lpstr>
      <vt:lpstr>Скидка_3M_AM</vt:lpstr>
      <vt:lpstr>Скидка_3M_EUR</vt:lpstr>
      <vt:lpstr>Скидка_3M_RUB</vt:lpstr>
      <vt:lpstr>Скидка_ABREX</vt:lpstr>
      <vt:lpstr>Скидка_JTAPE</vt:lpstr>
      <vt:lpstr>Скидка_ROXELPRO</vt:lpstr>
      <vt:lpstr>Скидка_ROXELPRO_burrs</vt:lpstr>
      <vt:lpstr>Скидка_ROXELPRO_Ind</vt:lpstr>
      <vt:lpstr>Скидка_RP_AM</vt:lpstr>
      <vt:lpstr>Скидка_RP_CST</vt:lpstr>
      <vt:lpstr>Скидка_RP_ind</vt:lpstr>
      <vt:lpstr>Скидка_SM_CST</vt:lpstr>
      <vt:lpstr>Скидка_SUNMIGHT</vt:lpstr>
      <vt:lpstr>Скидка_U_POL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P.Lutsep</cp:lastModifiedBy>
  <cp:lastPrinted>2022-11-09T14:54:14Z</cp:lastPrinted>
  <dcterms:created xsi:type="dcterms:W3CDTF">2016-07-01T09:03:18Z</dcterms:created>
  <dcterms:modified xsi:type="dcterms:W3CDTF">2022-12-17T08:27:25Z</dcterms:modified>
</cp:coreProperties>
</file>